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12" windowWidth="9648" windowHeight="8340" activeTab="3"/>
  </bookViews>
  <sheets>
    <sheet name="CIS " sheetId="1" r:id="rId1"/>
    <sheet name="CBS" sheetId="2" r:id="rId2"/>
    <sheet name="CSOE" sheetId="3" r:id="rId3"/>
    <sheet name="CCF" sheetId="4" r:id="rId4"/>
    <sheet name="Notes" sheetId="5" state="hidden" r:id="rId5"/>
  </sheets>
  <externalReferences>
    <externalReference r:id="rId8"/>
  </externalReferences>
  <definedNames>
    <definedName name="_xlnm.Print_Area" localSheetId="4">'Notes'!$A$1:$O$308</definedName>
    <definedName name="_xlnm.Print_Titles" localSheetId="4">'Notes'!$1:$5</definedName>
    <definedName name="Z_5F369B80_AC13_11D8_92FE_00055D2D6AD4_.wvu.Cols" localSheetId="4" hidden="1">'Notes'!$M:$M</definedName>
    <definedName name="Z_5F369B80_AC13_11D8_92FE_00055D2D6AD4_.wvu.PrintArea" localSheetId="3" hidden="1">'CCF'!$A$1:$G$48</definedName>
    <definedName name="Z_5F369B80_AC13_11D8_92FE_00055D2D6AD4_.wvu.PrintArea" localSheetId="0" hidden="1">'CIS '!$A$1:$K$55</definedName>
    <definedName name="Z_5F369B80_AC13_11D8_92FE_00055D2D6AD4_.wvu.PrintArea" localSheetId="2" hidden="1">'CSOE'!$A$1:$L$43</definedName>
    <definedName name="Z_5F369B80_AC13_11D8_92FE_00055D2D6AD4_.wvu.PrintArea" localSheetId="4" hidden="1">'Notes'!$A$1:$O$308</definedName>
    <definedName name="Z_5F369B80_AC13_11D8_92FE_00055D2D6AD4_.wvu.PrintTitles" localSheetId="4" hidden="1">'Notes'!$1:$5</definedName>
  </definedNames>
  <calcPr fullCalcOnLoad="1"/>
</workbook>
</file>

<file path=xl/sharedStrings.xml><?xml version="1.0" encoding="utf-8"?>
<sst xmlns="http://schemas.openxmlformats.org/spreadsheetml/2006/main" count="387" uniqueCount="258">
  <si>
    <t>Taxation</t>
  </si>
  <si>
    <t>Current year</t>
  </si>
  <si>
    <t>quarter</t>
  </si>
  <si>
    <t>RM '000</t>
  </si>
  <si>
    <t>to-date</t>
  </si>
  <si>
    <t>Sale of unquoted investments and/or properties</t>
  </si>
  <si>
    <t>Changes in the composition of the Group</t>
  </si>
  <si>
    <t>RM'000</t>
  </si>
  <si>
    <t>Short term borrowings</t>
  </si>
  <si>
    <t>Sub-total</t>
  </si>
  <si>
    <t>Long term borrowings</t>
  </si>
  <si>
    <t>Total borrowings</t>
  </si>
  <si>
    <t>The above Group borrowings are denominated in Ringgit Malaysia.</t>
  </si>
  <si>
    <t>Material litigation</t>
  </si>
  <si>
    <t>Current year prospects</t>
  </si>
  <si>
    <t>Dividend</t>
  </si>
  <si>
    <t>Revenue</t>
  </si>
  <si>
    <t>Property, plant and equipment</t>
  </si>
  <si>
    <t>Current assets</t>
  </si>
  <si>
    <t>Inventories</t>
  </si>
  <si>
    <t>Current liabilities</t>
  </si>
  <si>
    <t>Share capital</t>
  </si>
  <si>
    <t>(Incorporated in Malaysia)</t>
  </si>
  <si>
    <t xml:space="preserve">Current </t>
  </si>
  <si>
    <t>Quarter</t>
  </si>
  <si>
    <t>Current year-</t>
  </si>
  <si>
    <t>( Incorporated in Malaysia)</t>
  </si>
  <si>
    <t>CONDENSED CONSOLIDATED INCOME STATEMENTS</t>
  </si>
  <si>
    <t>Comparative</t>
  </si>
  <si>
    <t>Cumulative</t>
  </si>
  <si>
    <t>Operating expenses</t>
  </si>
  <si>
    <t>Other operating income</t>
  </si>
  <si>
    <t xml:space="preserve">- </t>
  </si>
  <si>
    <t>CONDENSED CONSOLIDATED BALANCE SHEETS</t>
  </si>
  <si>
    <t>Cash and bank balances</t>
  </si>
  <si>
    <t>Operating profit before working capital changes</t>
  </si>
  <si>
    <t xml:space="preserve">Share </t>
  </si>
  <si>
    <t>Retained</t>
  </si>
  <si>
    <t>Capital</t>
  </si>
  <si>
    <t>Profits</t>
  </si>
  <si>
    <t>Total</t>
  </si>
  <si>
    <t>CONDENSED CONSOLIDATED CASH FLOW STATEMENTS</t>
  </si>
  <si>
    <t>Adjustments for non -cash flow :</t>
  </si>
  <si>
    <t>Non-cash items</t>
  </si>
  <si>
    <t>Changes in working capital</t>
  </si>
  <si>
    <t>Net cash flows from operating activities</t>
  </si>
  <si>
    <t>Investing activities</t>
  </si>
  <si>
    <t>Financing activities</t>
  </si>
  <si>
    <t>Net change in cash and cash equivalents</t>
  </si>
  <si>
    <t>CONDENSED CONSOLIDATED STATEMENTS OF CHANGES IN EQUITY</t>
  </si>
  <si>
    <t>A1</t>
  </si>
  <si>
    <t>A2</t>
  </si>
  <si>
    <t>A3</t>
  </si>
  <si>
    <t>A4</t>
  </si>
  <si>
    <t>A5</t>
  </si>
  <si>
    <t>A6</t>
  </si>
  <si>
    <t>A7</t>
  </si>
  <si>
    <t>A8</t>
  </si>
  <si>
    <t>A9</t>
  </si>
  <si>
    <t>A10</t>
  </si>
  <si>
    <t>A11</t>
  </si>
  <si>
    <t>A12</t>
  </si>
  <si>
    <t>B1</t>
  </si>
  <si>
    <t>B2</t>
  </si>
  <si>
    <t>B3</t>
  </si>
  <si>
    <t>B4</t>
  </si>
  <si>
    <t>Qualification of Financial Statements</t>
  </si>
  <si>
    <t>Seasonal or Cyclical Factors</t>
  </si>
  <si>
    <t>Unusual Items</t>
  </si>
  <si>
    <t>Changes in Estimates</t>
  </si>
  <si>
    <t>Debt and Equity Securities</t>
  </si>
  <si>
    <t>Valuation</t>
  </si>
  <si>
    <t>Contingent liabilities and contingent assets</t>
  </si>
  <si>
    <t>Review of performance</t>
  </si>
  <si>
    <t>Profit forecast</t>
  </si>
  <si>
    <t>B5</t>
  </si>
  <si>
    <t>Deferred taxation</t>
  </si>
  <si>
    <t>B6</t>
  </si>
  <si>
    <t>B7</t>
  </si>
  <si>
    <t>B8</t>
  </si>
  <si>
    <t>(a) Status of corporate proposals</t>
  </si>
  <si>
    <t xml:space="preserve">(b) Status of utilisation of proceeds raised from listing exercise </t>
  </si>
  <si>
    <t>B9</t>
  </si>
  <si>
    <t>B10</t>
  </si>
  <si>
    <t>Off balance sheet financial instruments</t>
  </si>
  <si>
    <t>B11</t>
  </si>
  <si>
    <t>B12</t>
  </si>
  <si>
    <t>B13</t>
  </si>
  <si>
    <t>Earnings per share</t>
  </si>
  <si>
    <t>Net profit attributable to ordinary shareholders (RM'000)</t>
  </si>
  <si>
    <t>Basic (sen)</t>
  </si>
  <si>
    <t>Diluted (sen)</t>
  </si>
  <si>
    <t xml:space="preserve">Selected Explanatory Notes pursuant to Para 16, MASB 26 Interim Financial Reporting </t>
  </si>
  <si>
    <t>Selected Explanatory Notes pursuant to Part A of Appendix 9B of the Listing Requirement</t>
  </si>
  <si>
    <t>Accounting Policies and Methods of Computation</t>
  </si>
  <si>
    <t>(Company No : 210470-M)</t>
  </si>
  <si>
    <t xml:space="preserve">KINSTEEL BHD. </t>
  </si>
  <si>
    <t>Purchase or disposal of quoted securities</t>
  </si>
  <si>
    <t>(a) Basic earnings per share</t>
  </si>
  <si>
    <t>Basic earnings per share (sen)</t>
  </si>
  <si>
    <t xml:space="preserve">(b) Diluted earnings per share </t>
  </si>
  <si>
    <t xml:space="preserve"> </t>
  </si>
  <si>
    <t>Deposits with licensed banks</t>
  </si>
  <si>
    <t>Bankers' acceptance and trust receipts</t>
  </si>
  <si>
    <t>Weighted average number of ordinary shares in issue ('000)</t>
  </si>
  <si>
    <t xml:space="preserve">Group borrowings </t>
  </si>
  <si>
    <t xml:space="preserve">Secured </t>
  </si>
  <si>
    <t xml:space="preserve">Unsecured </t>
  </si>
  <si>
    <t>Interest paid</t>
  </si>
  <si>
    <t>Interest received</t>
  </si>
  <si>
    <t>Dividend proposed</t>
  </si>
  <si>
    <t>Comparison with preceding quarter's results</t>
  </si>
  <si>
    <t xml:space="preserve">The figures have not been audited. </t>
  </si>
  <si>
    <t xml:space="preserve">Quarter </t>
  </si>
  <si>
    <t>Current income taxation</t>
  </si>
  <si>
    <t>(a) Taxation comprises the following :-</t>
  </si>
  <si>
    <t>(b) Reconciliation of income tax expense</t>
  </si>
  <si>
    <t>Group profit before tax</t>
  </si>
  <si>
    <t>Tax calculated at a tax rate of 28%</t>
  </si>
  <si>
    <t>Tax effect of expenses that are not deductible</t>
  </si>
  <si>
    <t xml:space="preserve">   in determining taxable profit</t>
  </si>
  <si>
    <t xml:space="preserve">Utilisation of previously unrecognised reinvestment </t>
  </si>
  <si>
    <t xml:space="preserve">   allowances to reduce current tax</t>
  </si>
  <si>
    <t>Others</t>
  </si>
  <si>
    <t>Tax charge</t>
  </si>
  <si>
    <t>Term loans</t>
  </si>
  <si>
    <t>Bank overdrafts</t>
  </si>
  <si>
    <t>Tax calculated at a tax rate of 20%</t>
  </si>
  <si>
    <t>Hire purchase/lease creditors</t>
  </si>
  <si>
    <t>Purchase of property, plant and equipment</t>
  </si>
  <si>
    <t>Segmental Information</t>
  </si>
  <si>
    <t>Profit before taxation</t>
  </si>
  <si>
    <t>Total Proceeds</t>
  </si>
  <si>
    <t>Utilised</t>
  </si>
  <si>
    <t>Unutilised</t>
  </si>
  <si>
    <t>(RM'000)</t>
  </si>
  <si>
    <t>Capital expenditure</t>
  </si>
  <si>
    <t>Rights issue expenses</t>
  </si>
  <si>
    <t>Current</t>
  </si>
  <si>
    <t>Profit for the period</t>
  </si>
  <si>
    <t>Attributable to:</t>
  </si>
  <si>
    <t>Equity holders of the parent</t>
  </si>
  <si>
    <t>ASSETS</t>
  </si>
  <si>
    <t>Non-current assets</t>
  </si>
  <si>
    <t>TOTAL ASSETS</t>
  </si>
  <si>
    <t>EQUITY AND LIABILITIES</t>
  </si>
  <si>
    <t>Total equity</t>
  </si>
  <si>
    <t>Non-current liabilities</t>
  </si>
  <si>
    <t>Total liabilities</t>
  </si>
  <si>
    <t>TOTAL EQUITY AND LIABILITIES</t>
  </si>
  <si>
    <t>Changes in Accounting policies</t>
  </si>
  <si>
    <t>FRS 2</t>
  </si>
  <si>
    <t>Share-based Payment</t>
  </si>
  <si>
    <t>FRS 3</t>
  </si>
  <si>
    <t>Business Combinations</t>
  </si>
  <si>
    <t>FRS 5</t>
  </si>
  <si>
    <t>Non-current Assets Held for Sale and Discontinued Operations</t>
  </si>
  <si>
    <t>FRS 101</t>
  </si>
  <si>
    <t>Presentation of Financial Statements</t>
  </si>
  <si>
    <t>FRS 102</t>
  </si>
  <si>
    <t>FRS 108</t>
  </si>
  <si>
    <t>Accounting Policies, Changes in Estimates and Errors</t>
  </si>
  <si>
    <t>FRS 110</t>
  </si>
  <si>
    <t>Events After the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</si>
  <si>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</si>
  <si>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</si>
  <si>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</si>
  <si>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</si>
  <si>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</si>
  <si>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</si>
  <si>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</si>
  <si>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</si>
  <si>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</si>
  <si>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 in Joint Ventures</t>
  </si>
  <si>
    <t>FRS 132</t>
  </si>
  <si>
    <t>Financial Instruments: Disclosure and Presentation</t>
  </si>
  <si>
    <t>FRS 133</t>
  </si>
  <si>
    <t>Earnings Per Share</t>
  </si>
  <si>
    <t>FRS 136</t>
  </si>
  <si>
    <t>Impairment of Assets</t>
  </si>
  <si>
    <t>FRS 138</t>
  </si>
  <si>
    <t>Intangible Assets</t>
  </si>
  <si>
    <t>FRS 140</t>
  </si>
  <si>
    <t>Investment Property</t>
  </si>
  <si>
    <t>A13</t>
  </si>
  <si>
    <t>Diluted earnings per share (sen)</t>
  </si>
  <si>
    <t>Adjustment for dilutive effect of warrants ('000)</t>
  </si>
  <si>
    <t xml:space="preserve">  issuable ('000)</t>
  </si>
  <si>
    <t>Adjusted weighted average number of ordinary shares in issue and</t>
  </si>
  <si>
    <t>30/06/2006</t>
  </si>
  <si>
    <t>30/6/2006</t>
  </si>
  <si>
    <t>Current year quarter 30/06/2006</t>
  </si>
  <si>
    <t>Current year to date 30/06/2006</t>
  </si>
  <si>
    <t>Material subsequent events</t>
  </si>
  <si>
    <t xml:space="preserve">Total </t>
  </si>
  <si>
    <t>Equity</t>
  </si>
  <si>
    <t>Reserves</t>
  </si>
  <si>
    <t>Net assets per share attributable to ordinary 
  equity holders of the parent (RM)</t>
  </si>
  <si>
    <t>Depreciation</t>
  </si>
  <si>
    <t>Profit before tax</t>
  </si>
  <si>
    <t>31.12.2007</t>
  </si>
  <si>
    <t>Other investment</t>
  </si>
  <si>
    <t>Cash and cash equivalents at beginning of the period/</t>
  </si>
  <si>
    <t>year</t>
  </si>
  <si>
    <t>Cash and cash equivalents at end of the period/year</t>
  </si>
  <si>
    <t>N/A</t>
  </si>
  <si>
    <t>Ended</t>
  </si>
  <si>
    <t>Year To Date</t>
  </si>
  <si>
    <t>Earning per share :</t>
  </si>
  <si>
    <t xml:space="preserve">Merger </t>
  </si>
  <si>
    <t>Reserve</t>
  </si>
  <si>
    <t xml:space="preserve">        current and previous financial periods.</t>
  </si>
  <si>
    <t>Current Year</t>
  </si>
  <si>
    <t>To Date Ended</t>
  </si>
  <si>
    <t>Corresponding  Year</t>
  </si>
  <si>
    <t>UZMA BERHAD</t>
  </si>
  <si>
    <t>(Company No : 769866-V)</t>
  </si>
  <si>
    <t xml:space="preserve">        acquisition  of  which was completed on 20 May 2008. The Group's consolidated  results  for  the  six-month ended</t>
  </si>
  <si>
    <t xml:space="preserve">        30 June 2008 comprise  the  results of  Uzma and its subsidiaries  as if the merger had been effected throughout the </t>
  </si>
  <si>
    <t>Minority interest</t>
  </si>
  <si>
    <t>Cost of sales</t>
  </si>
  <si>
    <t>Gross profit</t>
  </si>
  <si>
    <t>Trade receivables</t>
  </si>
  <si>
    <t>Other receivables, deposits and prepayments</t>
  </si>
  <si>
    <t>Amount owing by related parties</t>
  </si>
  <si>
    <t>Shareholders' equity</t>
  </si>
  <si>
    <t>Deferred tax liabilities</t>
  </si>
  <si>
    <t>Hire purchase and lease payable</t>
  </si>
  <si>
    <t>Trade payables</t>
  </si>
  <si>
    <t xml:space="preserve">Other payables and accruals </t>
  </si>
  <si>
    <t>Bank borrowings</t>
  </si>
  <si>
    <t>Promissory notes</t>
  </si>
  <si>
    <t>Work in progress</t>
  </si>
  <si>
    <t>Hire purchase creditors</t>
  </si>
  <si>
    <t>Foreign exchange translation reserves</t>
  </si>
  <si>
    <t>Repayment from related parties</t>
  </si>
  <si>
    <t>Repayment of borrowings</t>
  </si>
  <si>
    <t>Drawdown of borrowings</t>
  </si>
  <si>
    <t>Repayment of hire purchase</t>
  </si>
  <si>
    <t xml:space="preserve">Translation </t>
  </si>
  <si>
    <t xml:space="preserve">Foreign </t>
  </si>
  <si>
    <t>Exchange</t>
  </si>
  <si>
    <t>Minority</t>
  </si>
  <si>
    <t>Interests</t>
  </si>
  <si>
    <t>Balance at 1.1.2008</t>
  </si>
  <si>
    <r>
      <rPr>
        <b/>
        <sz val="11"/>
        <rFont val="Times New Roman"/>
        <family val="1"/>
      </rPr>
      <t xml:space="preserve">*    </t>
    </r>
    <r>
      <rPr>
        <sz val="11"/>
        <rFont val="Times New Roman"/>
        <family val="1"/>
      </rPr>
      <t xml:space="preserve">  The Group has adopted merger method of accounting in respect of acquisition of subsidiary under common control,</t>
    </r>
  </si>
  <si>
    <t>RM</t>
  </si>
  <si>
    <t>from merger *</t>
  </si>
  <si>
    <t>Tax paid</t>
  </si>
  <si>
    <t>FOR THE QUARTER ENDED 30 SEPTEMBER 2008</t>
  </si>
  <si>
    <t>INTERIM FINANCIAL REPORT AS AT 30 SEPTEMBER 2008</t>
  </si>
  <si>
    <t>AS AT 30 SEPTEMBER 2008</t>
  </si>
  <si>
    <t>30.09.2008</t>
  </si>
  <si>
    <t>30.09.2007</t>
  </si>
  <si>
    <t>Balance at 30.09.2008</t>
  </si>
  <si>
    <t>Premium</t>
  </si>
  <si>
    <t>Proceeds from disposal of property, plant and equipment</t>
  </si>
  <si>
    <t>Proceeds from issuance of shares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</si>
</sst>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_);_(* \(#,##0\);_(* &quot;-&quot;??_);_(@_)"/>
    <numFmt numFmtId="180" formatCode="[$-409]dddd\,\ mmmm\ dd\,\ yyyy"/>
    <numFmt numFmtId="181" formatCode="[$-409]d\-mmm\-yyyy;@"/>
    <numFmt numFmtId="182" formatCode="0.0"/>
    <numFmt numFmtId="183" formatCode="_(* #,##0.000_);_(* \(#,##0.000\);_(* &quot;-&quot;??_);_(@_)"/>
    <numFmt numFmtId="184" formatCode="_(* #,##0.0000_);_(* \(#,##0.0000\);_(* &quot;-&quot;??_);_(@_)"/>
    <numFmt numFmtId="185" formatCode="0_);\(0\)"/>
    <numFmt numFmtId="186" formatCode="&quot;Yes&quot;;&quot;Yes&quot;;&quot;No&quot;"/>
    <numFmt numFmtId="187" formatCode="&quot;True&quot;;&quot;True&quot;;&quot;False&quot;"/>
    <numFmt numFmtId="188" formatCode="&quot;On&quot;;&quot;On&quot;;&quot;Off&quot;"/>
    <numFmt numFmtId="189" formatCode="[$€-2]\ #,##0.00_);[Red]\([$€-2]\ #,##0.00\)"/>
    <numFmt numFmtId="190" formatCode="#,##0\ [$€-1];[Red]\-#,##0\ [$€-1]"/>
  </numFmts>
  <fonts count="42">
    <font>
      <sz val="10"/>
      <name val="Arial"/>
      <family val="0"/>
    </font>
    <font>
      <b/>
      <sz val="12"/>
      <name val="Times New Roman"/>
      <family val="1"/>
    </font>
    <font>
      <sz val="12"/>
      <name val="Times New Roman"/>
      <family val="1"/>
    </font>
    <font>
      <sz val="11"/>
      <name val="Times New Roman"/>
      <family val="1"/>
    </font>
    <font>
      <b/>
      <sz val="11"/>
      <name val="Times New Roman"/>
      <family val="1"/>
    </font>
    <font>
      <i/>
      <sz val="9"/>
      <name val="Times New Roman"/>
      <family val="1"/>
    </font>
    <font>
      <i/>
      <sz val="11"/>
      <name val="Times New Roman"/>
      <family val="1"/>
    </font>
    <font>
      <b/>
      <i/>
      <sz val="11"/>
      <name val="Times New Roman"/>
      <family val="1"/>
    </font>
    <font>
      <i/>
      <sz val="12"/>
      <name val="Times New Roman"/>
      <family val="1"/>
    </font>
    <font>
      <sz val="9"/>
      <name val="Times New Roman"/>
      <family val="1"/>
    </font>
    <font>
      <sz val="10"/>
      <name val="Times New Roman"/>
      <family val="1"/>
    </font>
    <font>
      <strike/>
      <sz val="11"/>
      <name val="Times New Roman"/>
      <family val="1"/>
    </font>
    <font>
      <sz val="11"/>
      <color indexed="10"/>
      <name val="Times New Roman"/>
      <family val="1"/>
    </font>
    <font>
      <u val="single"/>
      <sz val="10"/>
      <color indexed="12"/>
      <name val="Arial"/>
      <family val="2"/>
    </font>
    <font>
      <u val="single"/>
      <sz val="10"/>
      <color indexed="36"/>
      <name val="Arial"/>
      <family val="2"/>
    </font>
    <font>
      <sz val="11"/>
      <color indexed="9"/>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0"/>
    </font>
    <font>
      <sz val="10.5"/>
      <color indexed="8"/>
      <name val="Times New Roman"/>
      <family val="0"/>
    </font>
    <font>
      <sz val="11"/>
      <color indexed="8"/>
      <name val="Arial"/>
      <family val="0"/>
    </font>
    <font>
      <b/>
      <sz val="11"/>
      <color indexed="8"/>
      <name val="Times New Roman"/>
      <family val="0"/>
    </font>
    <font>
      <sz val="12"/>
      <color indexed="8"/>
      <name val="Times New Roman"/>
      <family val="0"/>
    </font>
    <font>
      <b/>
      <sz val="12"/>
      <color indexed="8"/>
      <name val="Times New Roman"/>
      <family val="0"/>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24">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quotePrefix="1">
      <alignment/>
    </xf>
    <xf numFmtId="179" fontId="3" fillId="0" borderId="10" xfId="42" applyNumberFormat="1" applyFont="1" applyBorder="1" applyAlignment="1">
      <alignment/>
    </xf>
    <xf numFmtId="179" fontId="3" fillId="0" borderId="0" xfId="42" applyNumberFormat="1" applyFont="1" applyBorder="1" applyAlignment="1">
      <alignment/>
    </xf>
    <xf numFmtId="179" fontId="3" fillId="0" borderId="0" xfId="42" applyNumberFormat="1" applyFont="1" applyAlignment="1">
      <alignment/>
    </xf>
    <xf numFmtId="0" fontId="3" fillId="0" borderId="0" xfId="0" applyFont="1" applyAlignment="1">
      <alignment horizontal="left"/>
    </xf>
    <xf numFmtId="0" fontId="4" fillId="0" borderId="0" xfId="0" applyFont="1" applyAlignment="1" quotePrefix="1">
      <alignment horizontal="left"/>
    </xf>
    <xf numFmtId="0" fontId="4" fillId="0" borderId="0" xfId="0" applyFont="1" applyAlignment="1">
      <alignment horizontal="right"/>
    </xf>
    <xf numFmtId="0" fontId="3" fillId="0" borderId="0" xfId="0" applyFont="1" applyAlignment="1">
      <alignment horizontal="right"/>
    </xf>
    <xf numFmtId="179" fontId="3" fillId="0" borderId="0" xfId="42" applyNumberFormat="1" applyFont="1" applyAlignment="1">
      <alignment horizontal="right"/>
    </xf>
    <xf numFmtId="179" fontId="3" fillId="0" borderId="0" xfId="42" applyNumberFormat="1" applyFont="1" applyBorder="1" applyAlignment="1">
      <alignment horizontal="right"/>
    </xf>
    <xf numFmtId="179" fontId="3" fillId="0" borderId="11" xfId="42" applyNumberFormat="1" applyFont="1" applyBorder="1" applyAlignment="1">
      <alignment horizontal="righ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3" fillId="0" borderId="0" xfId="0" applyFont="1" applyAlignment="1" quotePrefix="1">
      <alignment horizontal="center"/>
    </xf>
    <xf numFmtId="179" fontId="3" fillId="0" borderId="14" xfId="42" applyNumberFormat="1" applyFont="1" applyBorder="1" applyAlignment="1">
      <alignment/>
    </xf>
    <xf numFmtId="0" fontId="3"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3" fillId="0" borderId="0" xfId="0" applyFont="1" applyBorder="1" applyAlignment="1">
      <alignment horizontal="center"/>
    </xf>
    <xf numFmtId="179" fontId="3" fillId="0" borderId="0" xfId="42" applyNumberFormat="1" applyFont="1" applyAlignment="1">
      <alignment horizontal="center"/>
    </xf>
    <xf numFmtId="179" fontId="3" fillId="0" borderId="0" xfId="42" applyNumberFormat="1" applyFont="1" applyBorder="1" applyAlignment="1">
      <alignment horizontal="center"/>
    </xf>
    <xf numFmtId="0" fontId="3" fillId="0" borderId="0" xfId="0" applyFont="1" applyAlignment="1">
      <alignment horizontal="center" vertical="center" wrapText="1"/>
    </xf>
    <xf numFmtId="171" fontId="3" fillId="0" borderId="0" xfId="42" applyFont="1" applyAlignment="1">
      <alignment/>
    </xf>
    <xf numFmtId="0" fontId="9" fillId="0" borderId="0" xfId="0" applyFont="1" applyAlignment="1">
      <alignment/>
    </xf>
    <xf numFmtId="0" fontId="10" fillId="0" borderId="0" xfId="0" applyFont="1" applyAlignment="1">
      <alignment/>
    </xf>
    <xf numFmtId="0" fontId="3" fillId="0" borderId="0" xfId="0" applyFont="1" applyBorder="1" applyAlignment="1">
      <alignment horizontal="left"/>
    </xf>
    <xf numFmtId="171" fontId="3" fillId="0" borderId="0" xfId="42" applyNumberFormat="1" applyFont="1" applyAlignment="1">
      <alignment/>
    </xf>
    <xf numFmtId="179" fontId="3" fillId="0" borderId="13" xfId="42" applyNumberFormat="1" applyFont="1" applyBorder="1" applyAlignment="1">
      <alignment horizontal="right"/>
    </xf>
    <xf numFmtId="179" fontId="10" fillId="0" borderId="0" xfId="42" applyNumberFormat="1" applyFont="1" applyBorder="1" applyAlignment="1">
      <alignment horizontal="right"/>
    </xf>
    <xf numFmtId="179" fontId="10" fillId="0" borderId="0" xfId="42" applyNumberFormat="1" applyFont="1" applyBorder="1" applyAlignment="1">
      <alignment/>
    </xf>
    <xf numFmtId="49" fontId="3" fillId="0" borderId="0" xfId="0" applyNumberFormat="1" applyFont="1" applyAlignment="1">
      <alignment horizontal="center"/>
    </xf>
    <xf numFmtId="0" fontId="4" fillId="0" borderId="0" xfId="0" applyFont="1" applyAlignment="1" quotePrefix="1">
      <alignment horizontal="center"/>
    </xf>
    <xf numFmtId="0" fontId="10" fillId="0" borderId="0" xfId="0" applyFont="1" applyBorder="1" applyAlignment="1">
      <alignment/>
    </xf>
    <xf numFmtId="15" fontId="10" fillId="0" borderId="0" xfId="0" applyNumberFormat="1" applyFont="1" applyBorder="1" applyAlignment="1">
      <alignment horizontal="right"/>
    </xf>
    <xf numFmtId="0" fontId="10" fillId="0" borderId="0" xfId="0" applyFont="1" applyBorder="1" applyAlignment="1">
      <alignment horizontal="right"/>
    </xf>
    <xf numFmtId="49" fontId="4" fillId="0" borderId="0" xfId="0" applyNumberFormat="1" applyFont="1" applyAlignment="1">
      <alignment horizontal="center"/>
    </xf>
    <xf numFmtId="179" fontId="4" fillId="0" borderId="0" xfId="42" applyNumberFormat="1" applyFont="1" applyAlignment="1">
      <alignment/>
    </xf>
    <xf numFmtId="179" fontId="4" fillId="0" borderId="14" xfId="42" applyNumberFormat="1" applyFont="1" applyBorder="1" applyAlignment="1">
      <alignment/>
    </xf>
    <xf numFmtId="179" fontId="4" fillId="0" borderId="13" xfId="42" applyNumberFormat="1" applyFont="1" applyBorder="1" applyAlignment="1">
      <alignment/>
    </xf>
    <xf numFmtId="179" fontId="4" fillId="0" borderId="0" xfId="42" applyNumberFormat="1" applyFont="1" applyBorder="1" applyAlignment="1">
      <alignment/>
    </xf>
    <xf numFmtId="179" fontId="4" fillId="0" borderId="11" xfId="42" applyNumberFormat="1" applyFont="1" applyBorder="1" applyAlignment="1">
      <alignment/>
    </xf>
    <xf numFmtId="0" fontId="4" fillId="0" borderId="0" xfId="0" applyFont="1" applyBorder="1" applyAlignment="1">
      <alignment/>
    </xf>
    <xf numFmtId="179" fontId="3" fillId="0" borderId="10" xfId="0" applyNumberFormat="1" applyFont="1" applyBorder="1" applyAlignment="1">
      <alignment/>
    </xf>
    <xf numFmtId="179" fontId="3" fillId="0" borderId="0" xfId="0" applyNumberFormat="1" applyFont="1" applyAlignment="1">
      <alignment/>
    </xf>
    <xf numFmtId="179" fontId="3" fillId="0" borderId="13" xfId="0" applyNumberFormat="1" applyFont="1" applyBorder="1" applyAlignment="1">
      <alignment/>
    </xf>
    <xf numFmtId="179" fontId="3" fillId="0" borderId="0" xfId="42" applyNumberFormat="1" applyFont="1" applyAlignment="1">
      <alignment horizontal="justify"/>
    </xf>
    <xf numFmtId="0" fontId="1" fillId="0" borderId="0" xfId="0" applyFont="1" applyBorder="1" applyAlignment="1">
      <alignment/>
    </xf>
    <xf numFmtId="0" fontId="1" fillId="0" borderId="0" xfId="0" applyFont="1" applyAlignment="1">
      <alignment/>
    </xf>
    <xf numFmtId="0" fontId="1" fillId="0" borderId="0" xfId="0" applyFont="1" applyAlignment="1">
      <alignment vertical="top"/>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179" fontId="3" fillId="0" borderId="0" xfId="42" applyNumberFormat="1" applyFont="1" applyFill="1" applyAlignment="1">
      <alignment/>
    </xf>
    <xf numFmtId="0" fontId="10" fillId="0" borderId="0" xfId="0" applyFont="1" applyFill="1" applyAlignment="1">
      <alignment/>
    </xf>
    <xf numFmtId="179" fontId="12" fillId="0" borderId="0" xfId="42" applyNumberFormat="1" applyFont="1" applyAlignment="1">
      <alignment/>
    </xf>
    <xf numFmtId="179" fontId="3" fillId="0" borderId="0" xfId="0" applyNumberFormat="1" applyFont="1" applyBorder="1" applyAlignment="1">
      <alignment/>
    </xf>
    <xf numFmtId="182" fontId="3" fillId="0" borderId="0" xfId="0" applyNumberFormat="1"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171" fontId="3" fillId="0" borderId="0" xfId="42" applyFont="1" applyFill="1" applyAlignment="1">
      <alignment/>
    </xf>
    <xf numFmtId="14" fontId="3" fillId="0" borderId="0" xfId="0" applyNumberFormat="1" applyFont="1" applyAlignment="1">
      <alignment horizontal="right"/>
    </xf>
    <xf numFmtId="0" fontId="15" fillId="0" borderId="0" xfId="0" applyFont="1" applyBorder="1" applyAlignment="1">
      <alignment/>
    </xf>
    <xf numFmtId="179" fontId="15" fillId="0" borderId="0" xfId="42" applyNumberFormat="1" applyFont="1" applyAlignment="1">
      <alignment/>
    </xf>
    <xf numFmtId="179" fontId="3" fillId="24" borderId="14" xfId="42" applyNumberFormat="1" applyFont="1" applyFill="1" applyBorder="1" applyAlignment="1">
      <alignment/>
    </xf>
    <xf numFmtId="0" fontId="3" fillId="24" borderId="0" xfId="0" applyFont="1" applyFill="1" applyBorder="1" applyAlignment="1">
      <alignment/>
    </xf>
    <xf numFmtId="179" fontId="4" fillId="0" borderId="0" xfId="0" applyNumberFormat="1" applyFont="1" applyBorder="1" applyAlignment="1">
      <alignment/>
    </xf>
    <xf numFmtId="179" fontId="4" fillId="0" borderId="12" xfId="42" applyNumberFormat="1" applyFont="1" applyBorder="1" applyAlignment="1">
      <alignment/>
    </xf>
    <xf numFmtId="179" fontId="4" fillId="0" borderId="10" xfId="42" applyNumberFormat="1" applyFont="1" applyFill="1" applyBorder="1" applyAlignment="1">
      <alignment/>
    </xf>
    <xf numFmtId="0" fontId="4" fillId="0" borderId="0" xfId="0" applyFont="1" applyBorder="1" applyAlignment="1">
      <alignment horizontal="center"/>
    </xf>
    <xf numFmtId="0" fontId="4" fillId="0" borderId="0" xfId="0" applyFont="1" applyFill="1" applyAlignment="1">
      <alignment/>
    </xf>
    <xf numFmtId="16" fontId="3" fillId="0" borderId="0" xfId="0" applyNumberFormat="1" applyFont="1" applyAlignment="1">
      <alignment horizontal="center"/>
    </xf>
    <xf numFmtId="0" fontId="4" fillId="0" borderId="0" xfId="0" applyFont="1" applyBorder="1" applyAlignment="1" quotePrefix="1">
      <alignment horizontal="center"/>
    </xf>
    <xf numFmtId="0" fontId="4" fillId="0" borderId="0" xfId="0" applyNumberFormat="1" applyFont="1" applyBorder="1" applyAlignment="1">
      <alignment horizontal="center"/>
    </xf>
    <xf numFmtId="179" fontId="4" fillId="0" borderId="0" xfId="42" applyNumberFormat="1" applyFont="1" applyBorder="1" applyAlignment="1">
      <alignment horizontal="center"/>
    </xf>
    <xf numFmtId="0" fontId="4" fillId="0" borderId="0" xfId="0" applyFont="1" applyFill="1" applyAlignment="1">
      <alignment horizontal="center"/>
    </xf>
    <xf numFmtId="179" fontId="1" fillId="0" borderId="0" xfId="42" applyNumberFormat="1" applyFont="1" applyFill="1" applyBorder="1" applyAlignment="1">
      <alignment/>
    </xf>
    <xf numFmtId="179" fontId="1" fillId="0" borderId="0" xfId="42" applyNumberFormat="1" applyFont="1" applyFill="1" applyAlignment="1">
      <alignment/>
    </xf>
    <xf numFmtId="179" fontId="1" fillId="0" borderId="14" xfId="42" applyNumberFormat="1" applyFont="1" applyFill="1" applyBorder="1" applyAlignment="1">
      <alignment/>
    </xf>
    <xf numFmtId="179" fontId="1" fillId="0" borderId="11" xfId="42" applyNumberFormat="1" applyFont="1" applyFill="1" applyBorder="1" applyAlignment="1">
      <alignment/>
    </xf>
    <xf numFmtId="179" fontId="1" fillId="0" borderId="10" xfId="42" applyNumberFormat="1" applyFont="1" applyFill="1" applyBorder="1" applyAlignment="1">
      <alignment/>
    </xf>
    <xf numFmtId="0" fontId="16" fillId="0" borderId="0" xfId="0" applyFont="1" applyFill="1" applyAlignment="1">
      <alignment/>
    </xf>
    <xf numFmtId="171" fontId="16" fillId="0" borderId="0" xfId="42" applyFont="1" applyFill="1" applyAlignment="1">
      <alignment/>
    </xf>
    <xf numFmtId="171" fontId="34" fillId="0" borderId="0" xfId="42" applyFont="1" applyFill="1" applyAlignment="1">
      <alignment/>
    </xf>
    <xf numFmtId="179" fontId="2" fillId="0" borderId="0" xfId="0" applyNumberFormat="1" applyFont="1" applyBorder="1" applyAlignment="1">
      <alignment/>
    </xf>
    <xf numFmtId="179" fontId="3" fillId="0" borderId="13" xfId="42" applyNumberFormat="1" applyFont="1" applyBorder="1" applyAlignment="1">
      <alignment horizontal="center"/>
    </xf>
    <xf numFmtId="179" fontId="3" fillId="0" borderId="11" xfId="42" applyNumberFormat="1" applyFont="1" applyBorder="1" applyAlignment="1">
      <alignment horizontal="center"/>
    </xf>
    <xf numFmtId="179" fontId="4" fillId="0" borderId="15" xfId="42" applyNumberFormat="1" applyFont="1" applyBorder="1" applyAlignment="1">
      <alignment/>
    </xf>
    <xf numFmtId="179" fontId="4" fillId="0" borderId="16" xfId="42" applyNumberFormat="1" applyFont="1" applyBorder="1" applyAlignment="1">
      <alignment/>
    </xf>
    <xf numFmtId="179" fontId="4" fillId="0" borderId="17" xfId="42" applyNumberFormat="1" applyFont="1" applyBorder="1" applyAlignment="1">
      <alignment/>
    </xf>
    <xf numFmtId="179" fontId="4" fillId="0" borderId="18" xfId="42" applyNumberFormat="1" applyFont="1" applyBorder="1" applyAlignment="1">
      <alignment/>
    </xf>
    <xf numFmtId="179" fontId="3" fillId="0" borderId="14" xfId="42" applyNumberFormat="1" applyFont="1" applyBorder="1" applyAlignment="1">
      <alignment horizontal="center"/>
    </xf>
    <xf numFmtId="179" fontId="2" fillId="0" borderId="0" xfId="42" applyNumberFormat="1" applyFont="1" applyBorder="1" applyAlignment="1">
      <alignment horizontal="center"/>
    </xf>
    <xf numFmtId="179" fontId="2" fillId="0" borderId="0" xfId="42" applyNumberFormat="1" applyFont="1" applyAlignment="1">
      <alignment horizontal="center"/>
    </xf>
    <xf numFmtId="179" fontId="2" fillId="0" borderId="14" xfId="42" applyNumberFormat="1" applyFont="1" applyBorder="1" applyAlignment="1">
      <alignment horizontal="center"/>
    </xf>
    <xf numFmtId="179" fontId="2" fillId="0" borderId="11" xfId="42" applyNumberFormat="1" applyFont="1" applyBorder="1" applyAlignment="1">
      <alignment horizontal="center"/>
    </xf>
    <xf numFmtId="179" fontId="2" fillId="0" borderId="10" xfId="42" applyNumberFormat="1" applyFont="1" applyBorder="1" applyAlignment="1">
      <alignment horizontal="center"/>
    </xf>
    <xf numFmtId="0" fontId="10" fillId="0" borderId="0" xfId="0" applyFont="1" applyAlignment="1">
      <alignment horizontal="center"/>
    </xf>
    <xf numFmtId="171" fontId="4" fillId="0" borderId="0" xfId="0" applyNumberFormat="1" applyFont="1" applyBorder="1" applyAlignment="1">
      <alignment/>
    </xf>
    <xf numFmtId="179" fontId="4" fillId="0" borderId="10" xfId="42" applyNumberFormat="1" applyFont="1" applyBorder="1" applyAlignment="1">
      <alignment/>
    </xf>
    <xf numFmtId="179" fontId="3" fillId="0" borderId="10" xfId="42" applyNumberFormat="1" applyFont="1" applyBorder="1" applyAlignment="1">
      <alignment horizontal="center"/>
    </xf>
    <xf numFmtId="171" fontId="4" fillId="0" borderId="0" xfId="42" applyFont="1" applyFill="1" applyAlignment="1">
      <alignment/>
    </xf>
    <xf numFmtId="179" fontId="4" fillId="0" borderId="0" xfId="42" applyNumberFormat="1" applyFont="1" applyFill="1" applyBorder="1" applyAlignment="1">
      <alignment/>
    </xf>
    <xf numFmtId="179" fontId="3" fillId="0" borderId="0" xfId="42" applyNumberFormat="1" applyFont="1" applyFill="1" applyBorder="1" applyAlignment="1">
      <alignment horizontal="center"/>
    </xf>
    <xf numFmtId="179" fontId="3" fillId="0" borderId="0" xfId="42" applyNumberFormat="1" applyFont="1" applyFill="1" applyBorder="1" applyAlignment="1">
      <alignment/>
    </xf>
    <xf numFmtId="179" fontId="4" fillId="0" borderId="19" xfId="42" applyNumberFormat="1" applyFont="1" applyBorder="1" applyAlignment="1">
      <alignment/>
    </xf>
    <xf numFmtId="179" fontId="4" fillId="0" borderId="20" xfId="42" applyNumberFormat="1" applyFont="1" applyBorder="1" applyAlignment="1">
      <alignment/>
    </xf>
    <xf numFmtId="179" fontId="4" fillId="0" borderId="0" xfId="42" applyNumberFormat="1" applyFont="1" applyFill="1" applyAlignment="1">
      <alignment/>
    </xf>
    <xf numFmtId="179" fontId="3" fillId="0" borderId="0" xfId="42" applyNumberFormat="1" applyFont="1" applyFill="1" applyAlignment="1">
      <alignment horizontal="center"/>
    </xf>
    <xf numFmtId="0" fontId="3" fillId="0" borderId="0" xfId="0" applyFont="1" applyFill="1" applyBorder="1" applyAlignment="1">
      <alignment/>
    </xf>
    <xf numFmtId="0" fontId="4"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38100</xdr:rowOff>
    </xdr:from>
    <xdr:to>
      <xdr:col>10</xdr:col>
      <xdr:colOff>885825</xdr:colOff>
      <xdr:row>55</xdr:row>
      <xdr:rowOff>76200</xdr:rowOff>
    </xdr:to>
    <xdr:sp>
      <xdr:nvSpPr>
        <xdr:cNvPr id="1" name="Text Box 1"/>
        <xdr:cNvSpPr txBox="1">
          <a:spLocks noChangeArrowheads="1"/>
        </xdr:cNvSpPr>
      </xdr:nvSpPr>
      <xdr:spPr>
        <a:xfrm>
          <a:off x="19050" y="7715250"/>
          <a:ext cx="5686425" cy="1714500"/>
        </a:xfrm>
        <a:prstGeom prst="rect">
          <a:avLst/>
        </a:prstGeom>
        <a:solidFill>
          <a:srgbClr val="FFFFFF"/>
        </a:solidFill>
        <a:ln w="9525" cmpd="sng">
          <a:noFill/>
        </a:ln>
      </xdr:spPr>
      <xdr:txBody>
        <a:bodyPr vertOverflow="clip" wrap="square" lIns="27432" tIns="27432" rIns="27432" bIns="0"/>
        <a:p>
          <a:pPr algn="l">
            <a:defRPr/>
          </a:pPr>
          <a:r>
            <a:rPr lang="en-US" cap="none" sz="1100" b="0" i="0" u="none" baseline="0">
              <a:solidFill>
                <a:srgbClr val="000000"/>
              </a:solidFill>
            </a:rPr>
            <a:t>A)    The condensed consolidated income statement should be read in conjunction with the audited pro-forma consolidated financial information and the accountants’ report for the   financial  year ended 31 December 2007 as disclosed in the  Prospectus  of  the  Company  dated  30 June 2008  and  the accompanying explanatory notes attached to the interim financial report.
B)    This is the  first  interim  financial  report  on  the  consolidated  results  for  the second quarter ended  30 June 2008  announced  by  the Company in compliance with the Listing Requirements of Bursa  Malaysia  Securities  Berhad  (“Bursa Securities”).  As this  is the  first  financial  report  being drawn up, there are no comparative figures for the preceding year’s corresponding quarter.</a:t>
          </a:r>
        </a:p>
      </xdr:txBody>
    </xdr:sp>
    <xdr:clientData/>
  </xdr:twoCellAnchor>
  <xdr:oneCellAnchor>
    <xdr:from>
      <xdr:col>6</xdr:col>
      <xdr:colOff>438150</xdr:colOff>
      <xdr:row>4</xdr:row>
      <xdr:rowOff>9525</xdr:rowOff>
    </xdr:from>
    <xdr:ext cx="180975" cy="276225"/>
    <xdr:sp>
      <xdr:nvSpPr>
        <xdr:cNvPr id="2" name="TextBox 2"/>
        <xdr:cNvSpPr txBox="1">
          <a:spLocks noChangeArrowheads="1"/>
        </xdr:cNvSpPr>
      </xdr:nvSpPr>
      <xdr:spPr>
        <a:xfrm>
          <a:off x="3171825" y="600075"/>
          <a:ext cx="180975"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9525</xdr:rowOff>
    </xdr:from>
    <xdr:to>
      <xdr:col>5</xdr:col>
      <xdr:colOff>9525</xdr:colOff>
      <xdr:row>62</xdr:row>
      <xdr:rowOff>85725</xdr:rowOff>
    </xdr:to>
    <xdr:sp>
      <xdr:nvSpPr>
        <xdr:cNvPr id="1" name="Text Box 1"/>
        <xdr:cNvSpPr txBox="1">
          <a:spLocks noChangeArrowheads="1"/>
        </xdr:cNvSpPr>
      </xdr:nvSpPr>
      <xdr:spPr>
        <a:xfrm>
          <a:off x="19050" y="9677400"/>
          <a:ext cx="4914900" cy="9525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condensed consolidated balance sheet should be read in conjunction with the audited pro-forma consolidated financial information and the accountants’ report for the financial  year ended 31 December 2007 as disclosed in the  Prospectus  of  the  Company  dated  30 June 2008  and  the accompanying explanatory notes attached to the interim financial report.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14</xdr:col>
      <xdr:colOff>828675</xdr:colOff>
      <xdr:row>44</xdr:row>
      <xdr:rowOff>47625</xdr:rowOff>
    </xdr:to>
    <xdr:sp>
      <xdr:nvSpPr>
        <xdr:cNvPr id="1" name="Text Box 1"/>
        <xdr:cNvSpPr txBox="1">
          <a:spLocks noChangeArrowheads="1"/>
        </xdr:cNvSpPr>
      </xdr:nvSpPr>
      <xdr:spPr>
        <a:xfrm>
          <a:off x="0" y="6257925"/>
          <a:ext cx="7743825" cy="1390650"/>
        </a:xfrm>
        <a:prstGeom prst="rect">
          <a:avLst/>
        </a:prstGeom>
        <a:solidFill>
          <a:srgbClr val="FFFFFF"/>
        </a:solidFill>
        <a:ln w="9525" cmpd="sng">
          <a:noFill/>
        </a:ln>
      </xdr:spPr>
      <xdr:txBody>
        <a:bodyPr vertOverflow="clip" wrap="square" lIns="27432" tIns="27432" rIns="27432" bIns="0" anchor="ctr"/>
        <a:p>
          <a:pPr algn="just">
            <a:defRPr/>
          </a:pPr>
          <a:r>
            <a:rPr lang="en-US" cap="none" sz="1100" b="0" i="0" u="none" baseline="0">
              <a:solidFill>
                <a:srgbClr val="000000"/>
              </a:solidFill>
            </a:rPr>
            <a:t>The Condensed Consolidated Statements of Changes in Equity should be read in conjunction with the audited pro-forma consolidated financial information and the accountants’ report for the   financial year ended 31 December 2007 as disclosed in the  Prospectus  of  the  Company  dated  30 June 2008  and  the accompanying explanatory notes attached to the interim financial report.
</a:t>
          </a:r>
        </a:p>
      </xdr:txBody>
    </xdr:sp>
    <xdr:clientData/>
  </xdr:twoCellAnchor>
  <xdr:twoCellAnchor>
    <xdr:from>
      <xdr:col>2</xdr:col>
      <xdr:colOff>9525</xdr:colOff>
      <xdr:row>8</xdr:row>
      <xdr:rowOff>0</xdr:rowOff>
    </xdr:from>
    <xdr:to>
      <xdr:col>2</xdr:col>
      <xdr:colOff>381000</xdr:colOff>
      <xdr:row>8</xdr:row>
      <xdr:rowOff>0</xdr:rowOff>
    </xdr:to>
    <xdr:sp>
      <xdr:nvSpPr>
        <xdr:cNvPr id="2" name="Line 2"/>
        <xdr:cNvSpPr>
          <a:spLocks/>
        </xdr:cNvSpPr>
      </xdr:nvSpPr>
      <xdr:spPr>
        <a:xfrm flipH="1">
          <a:off x="1533525" y="1362075"/>
          <a:ext cx="371475"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1476375</xdr:colOff>
      <xdr:row>8</xdr:row>
      <xdr:rowOff>0</xdr:rowOff>
    </xdr:from>
    <xdr:to>
      <xdr:col>2</xdr:col>
      <xdr:colOff>371475</xdr:colOff>
      <xdr:row>8</xdr:row>
      <xdr:rowOff>0</xdr:rowOff>
    </xdr:to>
    <xdr:sp>
      <xdr:nvSpPr>
        <xdr:cNvPr id="3" name="Line 3"/>
        <xdr:cNvSpPr>
          <a:spLocks/>
        </xdr:cNvSpPr>
      </xdr:nvSpPr>
      <xdr:spPr>
        <a:xfrm flipH="1">
          <a:off x="1476375" y="1362075"/>
          <a:ext cx="41910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1476375</xdr:colOff>
      <xdr:row>4</xdr:row>
      <xdr:rowOff>38100</xdr:rowOff>
    </xdr:from>
    <xdr:to>
      <xdr:col>16</xdr:col>
      <xdr:colOff>123825</xdr:colOff>
      <xdr:row>10</xdr:row>
      <xdr:rowOff>28575</xdr:rowOff>
    </xdr:to>
    <xdr:sp>
      <xdr:nvSpPr>
        <xdr:cNvPr id="4" name="Line 18"/>
        <xdr:cNvSpPr>
          <a:spLocks/>
        </xdr:cNvSpPr>
      </xdr:nvSpPr>
      <xdr:spPr>
        <a:xfrm flipV="1">
          <a:off x="1476375" y="723900"/>
          <a:ext cx="7362825" cy="95250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114300</xdr:colOff>
      <xdr:row>4</xdr:row>
      <xdr:rowOff>47625</xdr:rowOff>
    </xdr:from>
    <xdr:to>
      <xdr:col>16</xdr:col>
      <xdr:colOff>114300</xdr:colOff>
      <xdr:row>4</xdr:row>
      <xdr:rowOff>47625</xdr:rowOff>
    </xdr:to>
    <xdr:sp>
      <xdr:nvSpPr>
        <xdr:cNvPr id="5" name="Line 23"/>
        <xdr:cNvSpPr>
          <a:spLocks/>
        </xdr:cNvSpPr>
      </xdr:nvSpPr>
      <xdr:spPr>
        <a:xfrm>
          <a:off x="8829675" y="733425"/>
          <a:ext cx="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9525</xdr:rowOff>
    </xdr:from>
    <xdr:to>
      <xdr:col>6</xdr:col>
      <xdr:colOff>1133475</xdr:colOff>
      <xdr:row>50</xdr:row>
      <xdr:rowOff>142875</xdr:rowOff>
    </xdr:to>
    <xdr:sp>
      <xdr:nvSpPr>
        <xdr:cNvPr id="1" name="Text Box 2"/>
        <xdr:cNvSpPr txBox="1">
          <a:spLocks noChangeArrowheads="1"/>
        </xdr:cNvSpPr>
      </xdr:nvSpPr>
      <xdr:spPr>
        <a:xfrm>
          <a:off x="19050" y="8515350"/>
          <a:ext cx="5610225" cy="8382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Condensed Consolidated Cash Flow Statements</a:t>
          </a:r>
          <a:r>
            <a:rPr lang="en-US" cap="none" sz="1050" b="0" i="0" u="none" baseline="0">
              <a:solidFill>
                <a:srgbClr val="000000"/>
              </a:solidFill>
              <a:latin typeface="Times New Roman"/>
              <a:ea typeface="Times New Roman"/>
              <a:cs typeface="Times New Roman"/>
            </a:rPr>
            <a:t> should be read in conjunction with the audited pro-forma consolidated financial information and the accountants’ report for the   financial  year ended 31 December 2007 as disclosed in the  Prospectus  of  the  Company  dated  30 June 2008  and  the accompanying explanatory notes attached to the interim financial report</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9</xdr:row>
      <xdr:rowOff>85725</xdr:rowOff>
    </xdr:from>
    <xdr:to>
      <xdr:col>14</xdr:col>
      <xdr:colOff>838200</xdr:colOff>
      <xdr:row>12</xdr:row>
      <xdr:rowOff>104775</xdr:rowOff>
    </xdr:to>
    <xdr:sp>
      <xdr:nvSpPr>
        <xdr:cNvPr id="1" name="Text Box 1"/>
        <xdr:cNvSpPr txBox="1">
          <a:spLocks noChangeArrowheads="1"/>
        </xdr:cNvSpPr>
      </xdr:nvSpPr>
      <xdr:spPr>
        <a:xfrm>
          <a:off x="381000" y="1552575"/>
          <a:ext cx="6305550" cy="5429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This quarterly financial report is prepared in accordance with FRS 134 "Interim Financial Reporting" and Chapter 9 Part K of the Listing Requirement of the Bursa Malaysia Securities Berhad and should be read in conjunction with the Group's financial statements for the year ended 31 December 2005.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151</xdr:row>
      <xdr:rowOff>0</xdr:rowOff>
    </xdr:from>
    <xdr:to>
      <xdr:col>15</xdr:col>
      <xdr:colOff>0</xdr:colOff>
      <xdr:row>153</xdr:row>
      <xdr:rowOff>0</xdr:rowOff>
    </xdr:to>
    <xdr:sp>
      <xdr:nvSpPr>
        <xdr:cNvPr id="2" name="Text Box 3"/>
        <xdr:cNvSpPr txBox="1">
          <a:spLocks noChangeArrowheads="1"/>
        </xdr:cNvSpPr>
      </xdr:nvSpPr>
      <xdr:spPr>
        <a:xfrm>
          <a:off x="409575" y="26155650"/>
          <a:ext cx="6286500" cy="3429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sale of unquoted investments and properties for the current quarter and financial year-to-date.</a:t>
          </a:r>
        </a:p>
      </xdr:txBody>
    </xdr:sp>
    <xdr:clientData/>
  </xdr:twoCellAnchor>
  <xdr:twoCellAnchor>
    <xdr:from>
      <xdr:col>1</xdr:col>
      <xdr:colOff>9525</xdr:colOff>
      <xdr:row>158</xdr:row>
      <xdr:rowOff>0</xdr:rowOff>
    </xdr:from>
    <xdr:to>
      <xdr:col>14</xdr:col>
      <xdr:colOff>838200</xdr:colOff>
      <xdr:row>158</xdr:row>
      <xdr:rowOff>0</xdr:rowOff>
    </xdr:to>
    <xdr:sp>
      <xdr:nvSpPr>
        <xdr:cNvPr id="3" name="Text Box 5"/>
        <xdr:cNvSpPr txBox="1">
          <a:spLocks noChangeArrowheads="1"/>
        </xdr:cNvSpPr>
      </xdr:nvSpPr>
      <xdr:spPr>
        <a:xfrm>
          <a:off x="409575" y="27355800"/>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Save as disclosed in Note 8 below, there was no change in the composition of the Group for the current quarter and financial year-to-date.</a:t>
          </a:r>
        </a:p>
      </xdr:txBody>
    </xdr:sp>
    <xdr:clientData/>
  </xdr:twoCellAnchor>
  <xdr:twoCellAnchor>
    <xdr:from>
      <xdr:col>1</xdr:col>
      <xdr:colOff>200025</xdr:colOff>
      <xdr:row>159</xdr:row>
      <xdr:rowOff>47625</xdr:rowOff>
    </xdr:from>
    <xdr:to>
      <xdr:col>15</xdr:col>
      <xdr:colOff>9525</xdr:colOff>
      <xdr:row>186</xdr:row>
      <xdr:rowOff>0</xdr:rowOff>
    </xdr:to>
    <xdr:sp>
      <xdr:nvSpPr>
        <xdr:cNvPr id="4" name="Text Box 7"/>
        <xdr:cNvSpPr txBox="1">
          <a:spLocks noChangeArrowheads="1"/>
        </xdr:cNvSpPr>
      </xdr:nvSpPr>
      <xdr:spPr>
        <a:xfrm>
          <a:off x="600075" y="27574875"/>
          <a:ext cx="6105525" cy="45815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(1) Proposed Strategic Alliance with of Maju Holdings Sdn Bhd ("Maju") and a few of its subsidiaries ("Perwaja Vendors"):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7 October 2005, the Company had announced that it had on the same date entered into a conditional strategic alliance agreement with the Perwaja Vendors that will provide the parties with a platform for future growth in the steel industry. The Proposed Strategic Alliance will be achieved through the following proposals: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 Proposed acquisition by Kinsteel Berhad ("Kinsteel") from Equal Concept Sdn Bhd ("ECSB"), a wholly-owned subsidiary of Maju Holdings Sdn Bhd, of 620,252,159 ordinary shares of RM1.00 each in Perwaja Steel Sdn Bhd ("PSSB") representing 51% equity interest in PSSB for a purchase consideration of RM197,600,000("Proposed PSSB Acquisition") to be satisfied in the following manner: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an issuance of 60,000,000 new ordinary shares of RM1.00 each in Kinsteel ("Kinsteel Shares") at an issue price of RM1.36 per Kinsteel Share;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cash settlement for the remaining balance of RM116,000,000 payable in 67 equal monthly instalments of RM1,705,883 each and 1 final instalment of RM1,705,839, commencing upon the completion of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(ii) Proposed acquisition by Kinsteel from Perwaja Rolling Mill &amp; Development Sdn Bhd ("PRMD"), Maju Steel Centre Sdn Bhd ("MSC"), Maju Rebar Coatings Sdn Bhd ("MRC") and PS Water Sdn Bhd ("PSW") of 51% interest in the following assets for a cash consideration of RM100,000,000 via Perfect Channel Sdn Bhd:</a:t>
          </a:r>
        </a:p>
      </xdr:txBody>
    </xdr:sp>
    <xdr:clientData/>
  </xdr:twoCellAnchor>
  <xdr:twoCellAnchor>
    <xdr:from>
      <xdr:col>4</xdr:col>
      <xdr:colOff>28575</xdr:colOff>
      <xdr:row>242</xdr:row>
      <xdr:rowOff>0</xdr:rowOff>
    </xdr:from>
    <xdr:to>
      <xdr:col>15</xdr:col>
      <xdr:colOff>0</xdr:colOff>
      <xdr:row>242</xdr:row>
      <xdr:rowOff>0</xdr:rowOff>
    </xdr:to>
    <xdr:sp>
      <xdr:nvSpPr>
        <xdr:cNvPr id="5" name="Text Box 10"/>
        <xdr:cNvSpPr txBox="1">
          <a:spLocks noChangeArrowheads="1"/>
        </xdr:cNvSpPr>
      </xdr:nvSpPr>
      <xdr:spPr>
        <a:xfrm>
          <a:off x="1095375" y="42100500"/>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49,000 ordinary shares of RM1.00 each representing 49.00% of the issued and paid-up share capital of Binaik Yubina Sdn Bhd for a purchase consideration of RM234,264 satisfied by the issuance of 163,092 new share at an issue price of approximately RM1.44 per share credited as fully paid up;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6" name="Text Box 11"/>
        <xdr:cNvSpPr txBox="1">
          <a:spLocks noChangeArrowheads="1"/>
        </xdr:cNvSpPr>
      </xdr:nvSpPr>
      <xdr:spPr>
        <a:xfrm>
          <a:off x="1076325" y="42100500"/>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1,980,000 ordinary shares of RM1.00 each representing the entire issued and paid-up share capital of Binaik Sdn Bhd for a purchase consideration of RM18,717,914 satisfied by the issuance of 13,031,194 new shares at an issue price of approximately RM1.44 per share credited as fully paid up;</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7" name="Text Box 12"/>
        <xdr:cNvSpPr txBox="1">
          <a:spLocks noChangeArrowheads="1"/>
        </xdr:cNvSpPr>
      </xdr:nvSpPr>
      <xdr:spPr>
        <a:xfrm>
          <a:off x="1076325" y="42100500"/>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74,332 ordinary shares of RM10.00 each representing approximately 92.92% of the issued and paid-up share capital of Bukit Gambir  Co Sdn Bhd for a purchase consideration of RM34,413,948 satisfied by the issuance of 23,958,591 new shares at an issue price of approximately RM1.44 per share credited as fully paid up;</a:t>
          </a:r>
        </a:p>
      </xdr:txBody>
    </xdr:sp>
    <xdr:clientData/>
  </xdr:twoCellAnchor>
  <xdr:twoCellAnchor>
    <xdr:from>
      <xdr:col>4</xdr:col>
      <xdr:colOff>19050</xdr:colOff>
      <xdr:row>242</xdr:row>
      <xdr:rowOff>0</xdr:rowOff>
    </xdr:from>
    <xdr:to>
      <xdr:col>15</xdr:col>
      <xdr:colOff>0</xdr:colOff>
      <xdr:row>242</xdr:row>
      <xdr:rowOff>0</xdr:rowOff>
    </xdr:to>
    <xdr:sp>
      <xdr:nvSpPr>
        <xdr:cNvPr id="8" name="Text Box 13"/>
        <xdr:cNvSpPr txBox="1">
          <a:spLocks noChangeArrowheads="1"/>
        </xdr:cNvSpPr>
      </xdr:nvSpPr>
      <xdr:spPr>
        <a:xfrm>
          <a:off x="1085850" y="42100500"/>
          <a:ext cx="56102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3,308,600 ordinary shares of RM1.00 each representing 71.0% of the issued and paid-up share capital of Johline Realty Sdn Bhd for a purchase consideration of RM7,931,883 satisfied by the issuance of 5,522,085 new shares at an issue price of approximately RM1.44 per share credited as fully paid up;
</a:t>
          </a:r>
        </a:p>
      </xdr:txBody>
    </xdr:sp>
    <xdr:clientData/>
  </xdr:twoCellAnchor>
  <xdr:twoCellAnchor>
    <xdr:from>
      <xdr:col>4</xdr:col>
      <xdr:colOff>19050</xdr:colOff>
      <xdr:row>254</xdr:row>
      <xdr:rowOff>0</xdr:rowOff>
    </xdr:from>
    <xdr:to>
      <xdr:col>15</xdr:col>
      <xdr:colOff>19050</xdr:colOff>
      <xdr:row>254</xdr:row>
      <xdr:rowOff>0</xdr:rowOff>
    </xdr:to>
    <xdr:sp>
      <xdr:nvSpPr>
        <xdr:cNvPr id="9" name="Text Box 14"/>
        <xdr:cNvSpPr txBox="1">
          <a:spLocks noChangeArrowheads="1"/>
        </xdr:cNvSpPr>
      </xdr:nvSpPr>
      <xdr:spPr>
        <a:xfrm>
          <a:off x="1085850" y="44129325"/>
          <a:ext cx="5629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Acquisition of 2,880,000 ordinary shares of RM1.00 each representing 57.60% of the issued and paid-up share capital of Kemuncak Raya Sdn Bhd for a purchase consideration of RM9,826,304 satisfied by the issuance of 6,840,959 new shares at an issue price of approximately RM1.44 per share credited as fully paid up;</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twoCellAnchor>
    <xdr:from>
      <xdr:col>4</xdr:col>
      <xdr:colOff>9525</xdr:colOff>
      <xdr:row>242</xdr:row>
      <xdr:rowOff>0</xdr:rowOff>
    </xdr:from>
    <xdr:to>
      <xdr:col>15</xdr:col>
      <xdr:colOff>0</xdr:colOff>
      <xdr:row>242</xdr:row>
      <xdr:rowOff>0</xdr:rowOff>
    </xdr:to>
    <xdr:sp>
      <xdr:nvSpPr>
        <xdr:cNvPr id="10" name="Text Box 15"/>
        <xdr:cNvSpPr txBox="1">
          <a:spLocks noChangeArrowheads="1"/>
        </xdr:cNvSpPr>
      </xdr:nvSpPr>
      <xdr:spPr>
        <a:xfrm>
          <a:off x="1076325" y="42100500"/>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473,184 ordinary shares of RM1.00 each representing approximately 70.82% of the enlarged issued and paid-up share capital of  Maharani Properties Sdn Bhd (after the 35% Jayaplus Acquisition) for a purchase consideration of RM22,602,048 satisfied by the issuance of 15,735,283 new shares at an issue price of approximately RM1.44 per share credited as fully paid up;</a:t>
          </a:r>
        </a:p>
      </xdr:txBody>
    </xdr:sp>
    <xdr:clientData/>
  </xdr:twoCellAnchor>
  <xdr:twoCellAnchor>
    <xdr:from>
      <xdr:col>4</xdr:col>
      <xdr:colOff>9525</xdr:colOff>
      <xdr:row>242</xdr:row>
      <xdr:rowOff>0</xdr:rowOff>
    </xdr:from>
    <xdr:to>
      <xdr:col>14</xdr:col>
      <xdr:colOff>847725</xdr:colOff>
      <xdr:row>242</xdr:row>
      <xdr:rowOff>0</xdr:rowOff>
    </xdr:to>
    <xdr:sp>
      <xdr:nvSpPr>
        <xdr:cNvPr id="11" name="Text Box 16"/>
        <xdr:cNvSpPr txBox="1">
          <a:spLocks noChangeArrowheads="1"/>
        </xdr:cNvSpPr>
      </xdr:nvSpPr>
      <xdr:spPr>
        <a:xfrm>
          <a:off x="1076325" y="42100500"/>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234,687 ordinary shares of RM1.00 each representing approximately 93.87% of the issued and paid-up share capital of Oybina Sdn Bhd for a purchase consideration of RM3,795,552 satisfied by the issuance of 2,642,419 new shares at an issue price of approximately RM1.44 per share credited as fully paid up;</a:t>
          </a:r>
        </a:p>
      </xdr:txBody>
    </xdr:sp>
    <xdr:clientData/>
  </xdr:twoCellAnchor>
  <xdr:twoCellAnchor>
    <xdr:from>
      <xdr:col>4</xdr:col>
      <xdr:colOff>9525</xdr:colOff>
      <xdr:row>242</xdr:row>
      <xdr:rowOff>0</xdr:rowOff>
    </xdr:from>
    <xdr:to>
      <xdr:col>15</xdr:col>
      <xdr:colOff>0</xdr:colOff>
      <xdr:row>242</xdr:row>
      <xdr:rowOff>0</xdr:rowOff>
    </xdr:to>
    <xdr:sp>
      <xdr:nvSpPr>
        <xdr:cNvPr id="12" name="Text Box 17"/>
        <xdr:cNvSpPr txBox="1">
          <a:spLocks noChangeArrowheads="1"/>
        </xdr:cNvSpPr>
      </xdr:nvSpPr>
      <xdr:spPr>
        <a:xfrm>
          <a:off x="1076325" y="42100500"/>
          <a:ext cx="56197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33,302 ordinary shares of RM 1.00 each representing approximately 92.50% of the issued and paid-up share capital of Shin Fa Sdn Bhd for a purchase consideration of RM2,827,291 satisfied by the issuance of 1,968,327 new shares at an issue price of approximately RM1.44 per share credited as fully paid up; and</a:t>
          </a:r>
        </a:p>
      </xdr:txBody>
    </xdr:sp>
    <xdr:clientData/>
  </xdr:twoCellAnchor>
  <xdr:twoCellAnchor>
    <xdr:from>
      <xdr:col>4</xdr:col>
      <xdr:colOff>9525</xdr:colOff>
      <xdr:row>242</xdr:row>
      <xdr:rowOff>0</xdr:rowOff>
    </xdr:from>
    <xdr:to>
      <xdr:col>14</xdr:col>
      <xdr:colOff>828675</xdr:colOff>
      <xdr:row>242</xdr:row>
      <xdr:rowOff>0</xdr:rowOff>
    </xdr:to>
    <xdr:sp>
      <xdr:nvSpPr>
        <xdr:cNvPr id="13" name="Text Box 18"/>
        <xdr:cNvSpPr txBox="1">
          <a:spLocks noChangeArrowheads="1"/>
        </xdr:cNvSpPr>
      </xdr:nvSpPr>
      <xdr:spPr>
        <a:xfrm>
          <a:off x="1076325" y="42100500"/>
          <a:ext cx="56007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300,000 ordinary shares of RM1.00 each representing the entire issued and paid-up share capital of Yubina Sdn Bhd for a purchase considerstion of RM2,285,931 satisfied by the issuance of 1,591,439 new shares at an issue price of approximately RM1.44 per share credited as fully paid up.</a:t>
          </a:r>
        </a:p>
      </xdr:txBody>
    </xdr:sp>
    <xdr:clientData/>
  </xdr:twoCellAnchor>
  <xdr:twoCellAnchor>
    <xdr:from>
      <xdr:col>2</xdr:col>
      <xdr:colOff>9525</xdr:colOff>
      <xdr:row>242</xdr:row>
      <xdr:rowOff>0</xdr:rowOff>
    </xdr:from>
    <xdr:to>
      <xdr:col>14</xdr:col>
      <xdr:colOff>847725</xdr:colOff>
      <xdr:row>242</xdr:row>
      <xdr:rowOff>0</xdr:rowOff>
    </xdr:to>
    <xdr:sp>
      <xdr:nvSpPr>
        <xdr:cNvPr id="14" name="Text Box 19"/>
        <xdr:cNvSpPr txBox="1">
          <a:spLocks noChangeArrowheads="1"/>
        </xdr:cNvSpPr>
      </xdr:nvSpPr>
      <xdr:spPr>
        <a:xfrm>
          <a:off x="657225" y="42100500"/>
          <a:ext cx="60388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settlement of debts owing by Bukit Gambir Co Sdn Bhd to Daiman Holding Sdn Bhd amounting to RM6,000,000 via the issuance of 4,285,714 new ordinary shares of RM1.00 each at an issue price of RM1.44 per share credited as fully paid up. </a:t>
          </a:r>
        </a:p>
      </xdr:txBody>
    </xdr:sp>
    <xdr:clientData/>
  </xdr:twoCellAnchor>
  <xdr:twoCellAnchor>
    <xdr:from>
      <xdr:col>2</xdr:col>
      <xdr:colOff>9525</xdr:colOff>
      <xdr:row>242</xdr:row>
      <xdr:rowOff>0</xdr:rowOff>
    </xdr:from>
    <xdr:to>
      <xdr:col>14</xdr:col>
      <xdr:colOff>838200</xdr:colOff>
      <xdr:row>242</xdr:row>
      <xdr:rowOff>0</xdr:rowOff>
    </xdr:to>
    <xdr:sp>
      <xdr:nvSpPr>
        <xdr:cNvPr id="15" name="Text Box 20"/>
        <xdr:cNvSpPr txBox="1">
          <a:spLocks noChangeArrowheads="1"/>
        </xdr:cNvSpPr>
      </xdr:nvSpPr>
      <xdr:spPr>
        <a:xfrm>
          <a:off x="657225" y="42100500"/>
          <a:ext cx="6029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acquisition by Bukit Gambir Co Sdn Bhd of a piece of freehold land measuring approximately 119.82 acres for a total consideration of RM22,965,180 satisfied by the payment of RM 10,000,000 in cash and the issuance of 9,260,843 new ordinary shares of RM1.00 each at an issue price of RM1.44 per share credited as fully paid up. </a:t>
          </a:r>
        </a:p>
      </xdr:txBody>
    </xdr:sp>
    <xdr:clientData/>
  </xdr:twoCellAnchor>
  <xdr:twoCellAnchor>
    <xdr:from>
      <xdr:col>0</xdr:col>
      <xdr:colOff>0</xdr:colOff>
      <xdr:row>5</xdr:row>
      <xdr:rowOff>0</xdr:rowOff>
    </xdr:from>
    <xdr:to>
      <xdr:col>14</xdr:col>
      <xdr:colOff>847725</xdr:colOff>
      <xdr:row>5</xdr:row>
      <xdr:rowOff>0</xdr:rowOff>
    </xdr:to>
    <xdr:sp>
      <xdr:nvSpPr>
        <xdr:cNvPr id="16" name="Text Box 21"/>
        <xdr:cNvSpPr txBox="1">
          <a:spLocks noChangeArrowheads="1"/>
        </xdr:cNvSpPr>
      </xdr:nvSpPr>
      <xdr:spPr>
        <a:xfrm>
          <a:off x="0" y="781050"/>
          <a:ext cx="6696075" cy="0"/>
        </a:xfrm>
        <a:prstGeom prst="rect">
          <a:avLst/>
        </a:prstGeom>
        <a:solidFill>
          <a:srgbClr val="FFFFFF"/>
        </a:solidFill>
        <a:ln w="9525" cmpd="sng">
          <a:noFill/>
        </a:ln>
      </xdr:spPr>
      <xdr:txBody>
        <a:bodyPr vertOverflow="clip" wrap="square" lIns="27432" tIns="22860" rIns="27432" bIns="0"/>
        <a:p>
          <a:pPr algn="just">
            <a:defRPr/>
          </a:pPr>
          <a:r>
            <a:rPr lang="en-US" cap="none" sz="1100" b="1" i="0" u="none" baseline="0">
              <a:solidFill>
                <a:srgbClr val="000000"/>
              </a:solidFill>
            </a:rPr>
            <a:t>Notes to the Quarterly Report on Consolidated Results for the Third Quarter Ended 30 September 2002
</a:t>
          </a:r>
        </a:p>
      </xdr:txBody>
    </xdr:sp>
    <xdr:clientData/>
  </xdr:twoCellAnchor>
  <xdr:twoCellAnchor>
    <xdr:from>
      <xdr:col>1</xdr:col>
      <xdr:colOff>28575</xdr:colOff>
      <xdr:row>296</xdr:row>
      <xdr:rowOff>0</xdr:rowOff>
    </xdr:from>
    <xdr:to>
      <xdr:col>15</xdr:col>
      <xdr:colOff>9525</xdr:colOff>
      <xdr:row>296</xdr:row>
      <xdr:rowOff>0</xdr:rowOff>
    </xdr:to>
    <xdr:sp>
      <xdr:nvSpPr>
        <xdr:cNvPr id="17" name="Text Box 22"/>
        <xdr:cNvSpPr txBox="1">
          <a:spLocks noChangeArrowheads="1"/>
        </xdr:cNvSpPr>
      </xdr:nvSpPr>
      <xdr:spPr>
        <a:xfrm>
          <a:off x="428625" y="5153977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contingent liabilities as at 6 August 2002 (being the latest practicable date which is not later than 7 days from the the date of issuance of this quarterly report).</a:t>
          </a:r>
        </a:p>
      </xdr:txBody>
    </xdr:sp>
    <xdr:clientData/>
  </xdr:twoCellAnchor>
  <xdr:twoCellAnchor>
    <xdr:from>
      <xdr:col>1</xdr:col>
      <xdr:colOff>19050</xdr:colOff>
      <xdr:row>280</xdr:row>
      <xdr:rowOff>0</xdr:rowOff>
    </xdr:from>
    <xdr:to>
      <xdr:col>15</xdr:col>
      <xdr:colOff>0</xdr:colOff>
      <xdr:row>280</xdr:row>
      <xdr:rowOff>0</xdr:rowOff>
    </xdr:to>
    <xdr:sp>
      <xdr:nvSpPr>
        <xdr:cNvPr id="18" name="Text Box 23"/>
        <xdr:cNvSpPr txBox="1">
          <a:spLocks noChangeArrowheads="1"/>
        </xdr:cNvSpPr>
      </xdr:nvSpPr>
      <xdr:spPr>
        <a:xfrm>
          <a:off x="419100" y="4847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financial instruments with off balance sheet risk as at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15</xdr:col>
      <xdr:colOff>0</xdr:colOff>
      <xdr:row>280</xdr:row>
      <xdr:rowOff>0</xdr:rowOff>
    </xdr:to>
    <xdr:sp>
      <xdr:nvSpPr>
        <xdr:cNvPr id="19" name="Text Box 24"/>
        <xdr:cNvSpPr txBox="1">
          <a:spLocks noChangeArrowheads="1"/>
        </xdr:cNvSpPr>
      </xdr:nvSpPr>
      <xdr:spPr>
        <a:xfrm>
          <a:off x="428625" y="48472725"/>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2002 up to 6 August 2002 (being the latest practicable date which is not later than 7 days from the the date of issuance of this quarterly report).</a:t>
          </a:r>
        </a:p>
      </xdr:txBody>
    </xdr:sp>
    <xdr:clientData/>
  </xdr:twoCellAnchor>
  <xdr:twoCellAnchor>
    <xdr:from>
      <xdr:col>1</xdr:col>
      <xdr:colOff>28575</xdr:colOff>
      <xdr:row>280</xdr:row>
      <xdr:rowOff>0</xdr:rowOff>
    </xdr:from>
    <xdr:to>
      <xdr:col>14</xdr:col>
      <xdr:colOff>847725</xdr:colOff>
      <xdr:row>280</xdr:row>
      <xdr:rowOff>0</xdr:rowOff>
    </xdr:to>
    <xdr:sp>
      <xdr:nvSpPr>
        <xdr:cNvPr id="20" name="Text Box 25"/>
        <xdr:cNvSpPr txBox="1">
          <a:spLocks noChangeArrowheads="1"/>
        </xdr:cNvSpPr>
      </xdr:nvSpPr>
      <xdr:spPr>
        <a:xfrm>
          <a:off x="428625" y="48472725"/>
          <a:ext cx="626745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segmental reporting has been prepared for geographical segments as the Group's activities are predominantly carried out in Malaysia.</a:t>
          </a:r>
        </a:p>
      </xdr:txBody>
    </xdr:sp>
    <xdr:clientData/>
  </xdr:twoCellAnchor>
  <xdr:twoCellAnchor>
    <xdr:from>
      <xdr:col>2</xdr:col>
      <xdr:colOff>19050</xdr:colOff>
      <xdr:row>242</xdr:row>
      <xdr:rowOff>0</xdr:rowOff>
    </xdr:from>
    <xdr:to>
      <xdr:col>14</xdr:col>
      <xdr:colOff>838200</xdr:colOff>
      <xdr:row>242</xdr:row>
      <xdr:rowOff>0</xdr:rowOff>
    </xdr:to>
    <xdr:sp>
      <xdr:nvSpPr>
        <xdr:cNvPr id="21" name="Text Box 26"/>
        <xdr:cNvSpPr txBox="1">
          <a:spLocks noChangeArrowheads="1"/>
        </xdr:cNvSpPr>
      </xdr:nvSpPr>
      <xdr:spPr>
        <a:xfrm>
          <a:off x="666750" y="42129075"/>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Revaluation of land held for future development and long term non development landed properties, and incorporation of the surplus/(deficit) in the financial statements, if any, by the companies being acquired by Binaik as stated in (ii) and (iii) below.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254</xdr:row>
      <xdr:rowOff>0</xdr:rowOff>
    </xdr:from>
    <xdr:to>
      <xdr:col>15</xdr:col>
      <xdr:colOff>19050</xdr:colOff>
      <xdr:row>254</xdr:row>
      <xdr:rowOff>0</xdr:rowOff>
    </xdr:to>
    <xdr:sp>
      <xdr:nvSpPr>
        <xdr:cNvPr id="22" name="Text Box 27"/>
        <xdr:cNvSpPr txBox="1">
          <a:spLocks noChangeArrowheads="1"/>
        </xdr:cNvSpPr>
      </xdr:nvSpPr>
      <xdr:spPr>
        <a:xfrm>
          <a:off x="400050" y="44157900"/>
          <a:ext cx="63150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In connection with the above, BINAIK has undertaken a Public Issue of 15,000,000 new ordinary shares of RM1.00 each at an issue price of RM1.40 per new ordinary share ("Public Issue") comprising:-</a:t>
          </a:r>
        </a:p>
      </xdr:txBody>
    </xdr:sp>
    <xdr:clientData/>
  </xdr:twoCellAnchor>
  <xdr:twoCellAnchor>
    <xdr:from>
      <xdr:col>2</xdr:col>
      <xdr:colOff>0</xdr:colOff>
      <xdr:row>242</xdr:row>
      <xdr:rowOff>0</xdr:rowOff>
    </xdr:from>
    <xdr:to>
      <xdr:col>14</xdr:col>
      <xdr:colOff>847725</xdr:colOff>
      <xdr:row>242</xdr:row>
      <xdr:rowOff>0</xdr:rowOff>
    </xdr:to>
    <xdr:sp>
      <xdr:nvSpPr>
        <xdr:cNvPr id="23" name="Text Box 28"/>
        <xdr:cNvSpPr txBox="1">
          <a:spLocks noChangeArrowheads="1"/>
        </xdr:cNvSpPr>
      </xdr:nvSpPr>
      <xdr:spPr>
        <a:xfrm>
          <a:off x="647700" y="42129075"/>
          <a:ext cx="60483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8,000,000 new ordinary shares of RM1.00 each to Malaysian public, and eligible employers and contractors of BINAIK and its subsidiaries; and</a:t>
          </a:r>
        </a:p>
      </xdr:txBody>
    </xdr:sp>
    <xdr:clientData/>
  </xdr:twoCellAnchor>
  <xdr:twoCellAnchor>
    <xdr:from>
      <xdr:col>2</xdr:col>
      <xdr:colOff>19050</xdr:colOff>
      <xdr:row>242</xdr:row>
      <xdr:rowOff>0</xdr:rowOff>
    </xdr:from>
    <xdr:to>
      <xdr:col>14</xdr:col>
      <xdr:colOff>828675</xdr:colOff>
      <xdr:row>242</xdr:row>
      <xdr:rowOff>0</xdr:rowOff>
    </xdr:to>
    <xdr:sp>
      <xdr:nvSpPr>
        <xdr:cNvPr id="24" name="Text Box 29"/>
        <xdr:cNvSpPr txBox="1">
          <a:spLocks noChangeArrowheads="1"/>
        </xdr:cNvSpPr>
      </xdr:nvSpPr>
      <xdr:spPr>
        <a:xfrm>
          <a:off x="666750" y="42129075"/>
          <a:ext cx="60102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7,000,000 new ordinary shares of RM1.00 each by private placement to identified investors</a:t>
          </a:r>
        </a:p>
      </xdr:txBody>
    </xdr:sp>
    <xdr:clientData/>
  </xdr:twoCellAnchor>
  <xdr:twoCellAnchor>
    <xdr:from>
      <xdr:col>1</xdr:col>
      <xdr:colOff>0</xdr:colOff>
      <xdr:row>242</xdr:row>
      <xdr:rowOff>0</xdr:rowOff>
    </xdr:from>
    <xdr:to>
      <xdr:col>14</xdr:col>
      <xdr:colOff>847725</xdr:colOff>
      <xdr:row>242</xdr:row>
      <xdr:rowOff>0</xdr:rowOff>
    </xdr:to>
    <xdr:sp>
      <xdr:nvSpPr>
        <xdr:cNvPr id="25" name="Text Box 30"/>
        <xdr:cNvSpPr txBox="1">
          <a:spLocks noChangeArrowheads="1"/>
        </xdr:cNvSpPr>
      </xdr:nvSpPr>
      <xdr:spPr>
        <a:xfrm>
          <a:off x="400050" y="42129075"/>
          <a:ext cx="62960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entire issued and paid-up share capital of BINAIK of RM100,000,000 comprising 100,000,000 ordinary shares of RM1.00 each will be listed on the Main Board of the KLSE on 15 August 2002.</a:t>
          </a:r>
        </a:p>
      </xdr:txBody>
    </xdr:sp>
    <xdr:clientData/>
  </xdr:twoCellAnchor>
  <xdr:twoCellAnchor>
    <xdr:from>
      <xdr:col>1</xdr:col>
      <xdr:colOff>28575</xdr:colOff>
      <xdr:row>242</xdr:row>
      <xdr:rowOff>0</xdr:rowOff>
    </xdr:from>
    <xdr:to>
      <xdr:col>14</xdr:col>
      <xdr:colOff>628650</xdr:colOff>
      <xdr:row>242</xdr:row>
      <xdr:rowOff>0</xdr:rowOff>
    </xdr:to>
    <xdr:sp>
      <xdr:nvSpPr>
        <xdr:cNvPr id="26" name="Text Box 31"/>
        <xdr:cNvSpPr txBox="1">
          <a:spLocks noChangeArrowheads="1"/>
        </xdr:cNvSpPr>
      </xdr:nvSpPr>
      <xdr:spPr>
        <a:xfrm>
          <a:off x="428625" y="42129075"/>
          <a:ext cx="6048375" cy="0"/>
        </a:xfrm>
        <a:prstGeom prst="rect">
          <a:avLst/>
        </a:prstGeom>
        <a:solidFill>
          <a:srgbClr val="FFFFFF"/>
        </a:solidFill>
        <a:ln w="9525" cmpd="sng">
          <a:noFill/>
        </a:ln>
      </xdr:spPr>
      <xdr:txBody>
        <a:bodyPr vertOverflow="clip" wrap="square" lIns="27432" tIns="22860" rIns="27432" bIns="0"/>
        <a:p>
          <a:pPr algn="just">
            <a:defRPr/>
          </a:pPr>
          <a:r>
            <a:rPr lang="en-US" cap="none" sz="1200" b="0" i="0" u="none" baseline="0">
              <a:solidFill>
                <a:srgbClr val="000000"/>
              </a:solidFill>
            </a:rPr>
            <a:t>The total gross proceeds of RM21,000,000 from the Public Issue will be fully utilised by December 2002 in the following manner:-</a:t>
          </a:r>
        </a:p>
      </xdr:txBody>
    </xdr:sp>
    <xdr:clientData/>
  </xdr:twoCellAnchor>
  <xdr:twoCellAnchor>
    <xdr:from>
      <xdr:col>1</xdr:col>
      <xdr:colOff>28575</xdr:colOff>
      <xdr:row>280</xdr:row>
      <xdr:rowOff>0</xdr:rowOff>
    </xdr:from>
    <xdr:to>
      <xdr:col>14</xdr:col>
      <xdr:colOff>847725</xdr:colOff>
      <xdr:row>280</xdr:row>
      <xdr:rowOff>0</xdr:rowOff>
    </xdr:to>
    <xdr:sp>
      <xdr:nvSpPr>
        <xdr:cNvPr id="27" name="Text Box 33"/>
        <xdr:cNvSpPr txBox="1">
          <a:spLocks noChangeArrowheads="1"/>
        </xdr:cNvSpPr>
      </xdr:nvSpPr>
      <xdr:spPr>
        <a:xfrm>
          <a:off x="428625" y="48472725"/>
          <a:ext cx="6267450" cy="0"/>
        </a:xfrm>
        <a:prstGeom prst="rect">
          <a:avLst/>
        </a:prstGeom>
        <a:solidFill>
          <a:srgbClr val="FFFFFF"/>
        </a:solidFill>
        <a:ln w="9525" cmpd="sng">
          <a:noFill/>
        </a:ln>
      </xdr:spPr>
      <xdr:txBody>
        <a:bodyPr vertOverflow="clip" wrap="square" lIns="27432" tIns="22860" rIns="27432" bIns="0"/>
        <a:p>
          <a:pPr algn="just">
            <a:defRPr/>
          </a:pPr>
          <a:r>
            <a:rPr lang="en-US" cap="none" sz="1200" b="1" i="0" u="none" baseline="0">
              <a:solidFill>
                <a:srgbClr val="000000"/>
              </a:solidFill>
            </a:rPr>
            <a:t>Material changes in the current quarter results compared to the preceding year quarter's results</a:t>
          </a:r>
        </a:p>
      </xdr:txBody>
    </xdr:sp>
    <xdr:clientData/>
  </xdr:twoCellAnchor>
  <xdr:twoCellAnchor>
    <xdr:from>
      <xdr:col>1</xdr:col>
      <xdr:colOff>38100</xdr:colOff>
      <xdr:row>280</xdr:row>
      <xdr:rowOff>0</xdr:rowOff>
    </xdr:from>
    <xdr:to>
      <xdr:col>14</xdr:col>
      <xdr:colOff>847725</xdr:colOff>
      <xdr:row>280</xdr:row>
      <xdr:rowOff>0</xdr:rowOff>
    </xdr:to>
    <xdr:sp>
      <xdr:nvSpPr>
        <xdr:cNvPr id="28" name="Text Box 34"/>
        <xdr:cNvSpPr txBox="1">
          <a:spLocks noChangeArrowheads="1"/>
        </xdr:cNvSpPr>
      </xdr:nvSpPr>
      <xdr:spPr>
        <a:xfrm>
          <a:off x="438150" y="48472725"/>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This is the first quarter report announcement made by the Company in compliance with the KLSE's requirement in conjuncation to the admission of the Company on the Main Board of the KLSE on 15 August 2002.</a:t>
          </a:r>
        </a:p>
      </xdr:txBody>
    </xdr:sp>
    <xdr:clientData/>
  </xdr:twoCellAnchor>
  <xdr:twoCellAnchor>
    <xdr:from>
      <xdr:col>0</xdr:col>
      <xdr:colOff>285750</xdr:colOff>
      <xdr:row>296</xdr:row>
      <xdr:rowOff>0</xdr:rowOff>
    </xdr:from>
    <xdr:to>
      <xdr:col>14</xdr:col>
      <xdr:colOff>847725</xdr:colOff>
      <xdr:row>296</xdr:row>
      <xdr:rowOff>0</xdr:rowOff>
    </xdr:to>
    <xdr:sp>
      <xdr:nvSpPr>
        <xdr:cNvPr id="29" name="Text Box 35"/>
        <xdr:cNvSpPr txBox="1">
          <a:spLocks noChangeArrowheads="1"/>
        </xdr:cNvSpPr>
      </xdr:nvSpPr>
      <xdr:spPr>
        <a:xfrm>
          <a:off x="285750" y="51539775"/>
          <a:ext cx="64103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For the period ended 30 June 2002, the Group recorded a revenue of RM49.38 million and a profit before taxation of RM12.33 million. The results were mainly due to 100% completion of phase 1 of Bandar Baru Bukit Gambir. The Group has launched Phase 2B of Nusa Jaya Mas during the current quarter. </a:t>
          </a:r>
        </a:p>
      </xdr:txBody>
    </xdr:sp>
    <xdr:clientData/>
  </xdr:twoCellAnchor>
  <xdr:twoCellAnchor>
    <xdr:from>
      <xdr:col>1</xdr:col>
      <xdr:colOff>28575</xdr:colOff>
      <xdr:row>280</xdr:row>
      <xdr:rowOff>0</xdr:rowOff>
    </xdr:from>
    <xdr:to>
      <xdr:col>14</xdr:col>
      <xdr:colOff>838200</xdr:colOff>
      <xdr:row>280</xdr:row>
      <xdr:rowOff>0</xdr:rowOff>
    </xdr:to>
    <xdr:sp>
      <xdr:nvSpPr>
        <xdr:cNvPr id="30" name="Text Box 36"/>
        <xdr:cNvSpPr txBox="1">
          <a:spLocks noChangeArrowheads="1"/>
        </xdr:cNvSpPr>
      </xdr:nvSpPr>
      <xdr:spPr>
        <a:xfrm>
          <a:off x="428625" y="48472725"/>
          <a:ext cx="625792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material subsequent even since the end of the current quarter until 6 August 2002 (being the latest practicable date which is not later than 7 days from the date of issuance of this quarterly report).</a:t>
          </a:r>
        </a:p>
      </xdr:txBody>
    </xdr:sp>
    <xdr:clientData/>
  </xdr:twoCellAnchor>
  <xdr:twoCellAnchor>
    <xdr:from>
      <xdr:col>1</xdr:col>
      <xdr:colOff>19050</xdr:colOff>
      <xdr:row>280</xdr:row>
      <xdr:rowOff>0</xdr:rowOff>
    </xdr:from>
    <xdr:to>
      <xdr:col>14</xdr:col>
      <xdr:colOff>847725</xdr:colOff>
      <xdr:row>280</xdr:row>
      <xdr:rowOff>0</xdr:rowOff>
    </xdr:to>
    <xdr:sp>
      <xdr:nvSpPr>
        <xdr:cNvPr id="31" name="Text Box 37"/>
        <xdr:cNvSpPr txBox="1">
          <a:spLocks noChangeArrowheads="1"/>
        </xdr:cNvSpPr>
      </xdr:nvSpPr>
      <xdr:spPr>
        <a:xfrm>
          <a:off x="419100" y="4847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are not significantly affected by any seasonality or cyclicality factors.</a:t>
          </a:r>
        </a:p>
      </xdr:txBody>
    </xdr:sp>
    <xdr:clientData/>
  </xdr:twoCellAnchor>
  <xdr:twoCellAnchor>
    <xdr:from>
      <xdr:col>1</xdr:col>
      <xdr:colOff>19050</xdr:colOff>
      <xdr:row>280</xdr:row>
      <xdr:rowOff>0</xdr:rowOff>
    </xdr:from>
    <xdr:to>
      <xdr:col>14</xdr:col>
      <xdr:colOff>847725</xdr:colOff>
      <xdr:row>280</xdr:row>
      <xdr:rowOff>0</xdr:rowOff>
    </xdr:to>
    <xdr:sp>
      <xdr:nvSpPr>
        <xdr:cNvPr id="32" name="Text Box 38"/>
        <xdr:cNvSpPr txBox="1">
          <a:spLocks noChangeArrowheads="1"/>
        </xdr:cNvSpPr>
      </xdr:nvSpPr>
      <xdr:spPr>
        <a:xfrm>
          <a:off x="419100" y="484727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Barring any unforeseen circumstance, the Directors of BINAIK expect the Group to achieve further growth in its core business for the second half of the financial year.</a:t>
          </a:r>
        </a:p>
      </xdr:txBody>
    </xdr:sp>
    <xdr:clientData/>
  </xdr:twoCellAnchor>
  <xdr:twoCellAnchor>
    <xdr:from>
      <xdr:col>2</xdr:col>
      <xdr:colOff>28575</xdr:colOff>
      <xdr:row>242</xdr:row>
      <xdr:rowOff>0</xdr:rowOff>
    </xdr:from>
    <xdr:to>
      <xdr:col>14</xdr:col>
      <xdr:colOff>847725</xdr:colOff>
      <xdr:row>242</xdr:row>
      <xdr:rowOff>0</xdr:rowOff>
    </xdr:to>
    <xdr:sp>
      <xdr:nvSpPr>
        <xdr:cNvPr id="33" name="Text Box 39"/>
        <xdr:cNvSpPr txBox="1">
          <a:spLocks noChangeArrowheads="1"/>
        </xdr:cNvSpPr>
      </xdr:nvSpPr>
      <xdr:spPr>
        <a:xfrm>
          <a:off x="676275" y="42129075"/>
          <a:ext cx="6019800"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Acquisition of 550,200 ordinary shares of RM1.00 each representing 35% of the issued and paid-up share capital of Jayaplus Bakti Sdn Bhd for a purchase consideration of RM8,033,447 satisfied by issuance of 168,184 new ordinary shares of RM1.00 each in Maharani Properties Sdn Bhd at an issue price of approximately RM47.77 per share credited as fully paid-up.</a:t>
          </a:r>
        </a:p>
      </xdr:txBody>
    </xdr:sp>
    <xdr:clientData/>
  </xdr:twoCellAnchor>
  <xdr:twoCellAnchor>
    <xdr:from>
      <xdr:col>0</xdr:col>
      <xdr:colOff>371475</xdr:colOff>
      <xdr:row>154</xdr:row>
      <xdr:rowOff>152400</xdr:rowOff>
    </xdr:from>
    <xdr:to>
      <xdr:col>14</xdr:col>
      <xdr:colOff>733425</xdr:colOff>
      <xdr:row>158</xdr:row>
      <xdr:rowOff>0</xdr:rowOff>
    </xdr:to>
    <xdr:sp>
      <xdr:nvSpPr>
        <xdr:cNvPr id="34" name="Text Box 40"/>
        <xdr:cNvSpPr txBox="1">
          <a:spLocks noChangeArrowheads="1"/>
        </xdr:cNvSpPr>
      </xdr:nvSpPr>
      <xdr:spPr>
        <a:xfrm>
          <a:off x="371475" y="26850975"/>
          <a:ext cx="6210300" cy="5334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investments in quoted securities as at the end of the quarter. There were no purchase and disposal of quoted securities for the current quarter and financial year-to date.</a:t>
          </a:r>
        </a:p>
      </xdr:txBody>
    </xdr:sp>
    <xdr:clientData/>
  </xdr:twoCellAnchor>
  <xdr:twoCellAnchor>
    <xdr:from>
      <xdr:col>2</xdr:col>
      <xdr:colOff>28575</xdr:colOff>
      <xdr:row>158</xdr:row>
      <xdr:rowOff>0</xdr:rowOff>
    </xdr:from>
    <xdr:to>
      <xdr:col>14</xdr:col>
      <xdr:colOff>666750</xdr:colOff>
      <xdr:row>158</xdr:row>
      <xdr:rowOff>0</xdr:rowOff>
    </xdr:to>
    <xdr:sp>
      <xdr:nvSpPr>
        <xdr:cNvPr id="35" name="Text Box 41"/>
        <xdr:cNvSpPr txBox="1">
          <a:spLocks noChangeArrowheads="1"/>
        </xdr:cNvSpPr>
      </xdr:nvSpPr>
      <xdr:spPr>
        <a:xfrm>
          <a:off x="676275" y="27384375"/>
          <a:ext cx="5838825"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49</xdr:row>
      <xdr:rowOff>0</xdr:rowOff>
    </xdr:from>
    <xdr:to>
      <xdr:col>14</xdr:col>
      <xdr:colOff>847725</xdr:colOff>
      <xdr:row>51</xdr:row>
      <xdr:rowOff>47625</xdr:rowOff>
    </xdr:to>
    <xdr:sp>
      <xdr:nvSpPr>
        <xdr:cNvPr id="36" name="Text Box 42"/>
        <xdr:cNvSpPr txBox="1">
          <a:spLocks noChangeArrowheads="1"/>
        </xdr:cNvSpPr>
      </xdr:nvSpPr>
      <xdr:spPr>
        <a:xfrm>
          <a:off x="419100" y="8496300"/>
          <a:ext cx="6276975" cy="3905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operation of the Group during the financial period under review were not significantly affected by any seasonality or cyclicality factors.</a:t>
          </a:r>
        </a:p>
      </xdr:txBody>
    </xdr:sp>
    <xdr:clientData/>
  </xdr:twoCellAnchor>
  <xdr:twoCellAnchor>
    <xdr:from>
      <xdr:col>1</xdr:col>
      <xdr:colOff>9525</xdr:colOff>
      <xdr:row>45</xdr:row>
      <xdr:rowOff>9525</xdr:rowOff>
    </xdr:from>
    <xdr:to>
      <xdr:col>15</xdr:col>
      <xdr:colOff>0</xdr:colOff>
      <xdr:row>47</xdr:row>
      <xdr:rowOff>0</xdr:rowOff>
    </xdr:to>
    <xdr:sp>
      <xdr:nvSpPr>
        <xdr:cNvPr id="37" name="Text Box 43"/>
        <xdr:cNvSpPr txBox="1">
          <a:spLocks noChangeArrowheads="1"/>
        </xdr:cNvSpPr>
      </xdr:nvSpPr>
      <xdr:spPr>
        <a:xfrm>
          <a:off x="409575" y="7820025"/>
          <a:ext cx="6286500" cy="3333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financial statements for the year ended 31 December 2005 were not qualified.</a:t>
          </a:r>
        </a:p>
      </xdr:txBody>
    </xdr:sp>
    <xdr:clientData/>
  </xdr:twoCellAnchor>
  <xdr:twoCellAnchor>
    <xdr:from>
      <xdr:col>1</xdr:col>
      <xdr:colOff>19050</xdr:colOff>
      <xdr:row>53</xdr:row>
      <xdr:rowOff>76200</xdr:rowOff>
    </xdr:from>
    <xdr:to>
      <xdr:col>15</xdr:col>
      <xdr:colOff>0</xdr:colOff>
      <xdr:row>54</xdr:row>
      <xdr:rowOff>123825</xdr:rowOff>
    </xdr:to>
    <xdr:sp>
      <xdr:nvSpPr>
        <xdr:cNvPr id="38" name="Text Box 44"/>
        <xdr:cNvSpPr txBox="1">
          <a:spLocks noChangeArrowheads="1"/>
        </xdr:cNvSpPr>
      </xdr:nvSpPr>
      <xdr:spPr>
        <a:xfrm>
          <a:off x="419100" y="9258300"/>
          <a:ext cx="6276975" cy="2190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unusual items in the current quarter and financial period-to-date.</a:t>
          </a:r>
        </a:p>
      </xdr:txBody>
    </xdr:sp>
    <xdr:clientData/>
  </xdr:twoCellAnchor>
  <xdr:twoCellAnchor>
    <xdr:from>
      <xdr:col>1</xdr:col>
      <xdr:colOff>19050</xdr:colOff>
      <xdr:row>58</xdr:row>
      <xdr:rowOff>0</xdr:rowOff>
    </xdr:from>
    <xdr:to>
      <xdr:col>14</xdr:col>
      <xdr:colOff>847725</xdr:colOff>
      <xdr:row>60</xdr:row>
      <xdr:rowOff>0</xdr:rowOff>
    </xdr:to>
    <xdr:sp>
      <xdr:nvSpPr>
        <xdr:cNvPr id="39" name="Text Box 45"/>
        <xdr:cNvSpPr txBox="1">
          <a:spLocks noChangeArrowheads="1"/>
        </xdr:cNvSpPr>
      </xdr:nvSpPr>
      <xdr:spPr>
        <a:xfrm>
          <a:off x="419100" y="10039350"/>
          <a:ext cx="6276975" cy="3429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changes in the estimates of amounts reported in prior interim periods of the current financial period.</a:t>
          </a:r>
        </a:p>
      </xdr:txBody>
    </xdr:sp>
    <xdr:clientData/>
  </xdr:twoCellAnchor>
  <xdr:twoCellAnchor>
    <xdr:from>
      <xdr:col>0</xdr:col>
      <xdr:colOff>381000</xdr:colOff>
      <xdr:row>61</xdr:row>
      <xdr:rowOff>152400</xdr:rowOff>
    </xdr:from>
    <xdr:to>
      <xdr:col>14</xdr:col>
      <xdr:colOff>504825</xdr:colOff>
      <xdr:row>63</xdr:row>
      <xdr:rowOff>47625</xdr:rowOff>
    </xdr:to>
    <xdr:sp>
      <xdr:nvSpPr>
        <xdr:cNvPr id="40" name="Text Box 46"/>
        <xdr:cNvSpPr txBox="1">
          <a:spLocks noChangeArrowheads="1"/>
        </xdr:cNvSpPr>
      </xdr:nvSpPr>
      <xdr:spPr>
        <a:xfrm>
          <a:off x="381000" y="10706100"/>
          <a:ext cx="5972175" cy="2381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debt and equity securities issue during for the financial period under review.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66</xdr:row>
      <xdr:rowOff>0</xdr:rowOff>
    </xdr:from>
    <xdr:to>
      <xdr:col>15</xdr:col>
      <xdr:colOff>0</xdr:colOff>
      <xdr:row>70</xdr:row>
      <xdr:rowOff>19050</xdr:rowOff>
    </xdr:to>
    <xdr:sp>
      <xdr:nvSpPr>
        <xdr:cNvPr id="41" name="Text Box 47"/>
        <xdr:cNvSpPr txBox="1">
          <a:spLocks noChangeArrowheads="1"/>
        </xdr:cNvSpPr>
      </xdr:nvSpPr>
      <xdr:spPr>
        <a:xfrm>
          <a:off x="419100" y="11353800"/>
          <a:ext cx="6276975" cy="70485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final tax-exempt dividend of 5 sen per Kinsteel Berhad share for the year ended 31 December 2005 based on the entire issued and paid up share capital of 110,000,000 shares has been paid on 2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 other dividend has been proposed or paid for the financial period under review.</a:t>
          </a:r>
        </a:p>
      </xdr:txBody>
    </xdr:sp>
    <xdr:clientData/>
  </xdr:twoCellAnchor>
  <xdr:twoCellAnchor>
    <xdr:from>
      <xdr:col>1</xdr:col>
      <xdr:colOff>9525</xdr:colOff>
      <xdr:row>77</xdr:row>
      <xdr:rowOff>76200</xdr:rowOff>
    </xdr:from>
    <xdr:to>
      <xdr:col>14</xdr:col>
      <xdr:colOff>838200</xdr:colOff>
      <xdr:row>78</xdr:row>
      <xdr:rowOff>123825</xdr:rowOff>
    </xdr:to>
    <xdr:sp>
      <xdr:nvSpPr>
        <xdr:cNvPr id="42" name="Text Box 49"/>
        <xdr:cNvSpPr txBox="1">
          <a:spLocks noChangeArrowheads="1"/>
        </xdr:cNvSpPr>
      </xdr:nvSpPr>
      <xdr:spPr>
        <a:xfrm>
          <a:off x="409575" y="13268325"/>
          <a:ext cx="6276975" cy="2190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Property, plant and equipment are stated at cost less accumulated depreciation.</a:t>
          </a:r>
        </a:p>
      </xdr:txBody>
    </xdr:sp>
    <xdr:clientData/>
  </xdr:twoCellAnchor>
  <xdr:twoCellAnchor>
    <xdr:from>
      <xdr:col>1</xdr:col>
      <xdr:colOff>0</xdr:colOff>
      <xdr:row>81</xdr:row>
      <xdr:rowOff>104775</xdr:rowOff>
    </xdr:from>
    <xdr:to>
      <xdr:col>15</xdr:col>
      <xdr:colOff>9525</xdr:colOff>
      <xdr:row>83</xdr:row>
      <xdr:rowOff>114300</xdr:rowOff>
    </xdr:to>
    <xdr:sp>
      <xdr:nvSpPr>
        <xdr:cNvPr id="43" name="Text Box 50"/>
        <xdr:cNvSpPr txBox="1">
          <a:spLocks noChangeArrowheads="1"/>
        </xdr:cNvSpPr>
      </xdr:nvSpPr>
      <xdr:spPr>
        <a:xfrm>
          <a:off x="400050" y="13963650"/>
          <a:ext cx="6305550" cy="3524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subsequent events that have not been reflected at the date of issue of this announcement.</a:t>
          </a:r>
        </a:p>
      </xdr:txBody>
    </xdr:sp>
    <xdr:clientData/>
  </xdr:twoCellAnchor>
  <xdr:twoCellAnchor>
    <xdr:from>
      <xdr:col>1</xdr:col>
      <xdr:colOff>0</xdr:colOff>
      <xdr:row>86</xdr:row>
      <xdr:rowOff>114300</xdr:rowOff>
    </xdr:from>
    <xdr:to>
      <xdr:col>14</xdr:col>
      <xdr:colOff>828675</xdr:colOff>
      <xdr:row>87</xdr:row>
      <xdr:rowOff>123825</xdr:rowOff>
    </xdr:to>
    <xdr:sp>
      <xdr:nvSpPr>
        <xdr:cNvPr id="44" name="Text Box 51"/>
        <xdr:cNvSpPr txBox="1">
          <a:spLocks noChangeArrowheads="1"/>
        </xdr:cNvSpPr>
      </xdr:nvSpPr>
      <xdr:spPr>
        <a:xfrm>
          <a:off x="400050" y="14792325"/>
          <a:ext cx="6276975" cy="180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There was no change in the composition of the Group during the current quarter.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90</xdr:row>
      <xdr:rowOff>95250</xdr:rowOff>
    </xdr:from>
    <xdr:to>
      <xdr:col>15</xdr:col>
      <xdr:colOff>0</xdr:colOff>
      <xdr:row>91</xdr:row>
      <xdr:rowOff>152400</xdr:rowOff>
    </xdr:to>
    <xdr:sp>
      <xdr:nvSpPr>
        <xdr:cNvPr id="45" name="Text Box 52"/>
        <xdr:cNvSpPr txBox="1">
          <a:spLocks noChangeArrowheads="1"/>
        </xdr:cNvSpPr>
      </xdr:nvSpPr>
      <xdr:spPr>
        <a:xfrm>
          <a:off x="419100" y="15459075"/>
          <a:ext cx="6276975" cy="2286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contingent liabilities and contingent assets since the last annual balance sheet date.</a:t>
          </a:r>
        </a:p>
      </xdr:txBody>
    </xdr:sp>
    <xdr:clientData/>
  </xdr:twoCellAnchor>
  <xdr:twoCellAnchor>
    <xdr:from>
      <xdr:col>1</xdr:col>
      <xdr:colOff>0</xdr:colOff>
      <xdr:row>96</xdr:row>
      <xdr:rowOff>9525</xdr:rowOff>
    </xdr:from>
    <xdr:to>
      <xdr:col>14</xdr:col>
      <xdr:colOff>685800</xdr:colOff>
      <xdr:row>99</xdr:row>
      <xdr:rowOff>0</xdr:rowOff>
    </xdr:to>
    <xdr:sp>
      <xdr:nvSpPr>
        <xdr:cNvPr id="46" name="Text Box 53"/>
        <xdr:cNvSpPr txBox="1">
          <a:spLocks noChangeArrowheads="1"/>
        </xdr:cNvSpPr>
      </xdr:nvSpPr>
      <xdr:spPr>
        <a:xfrm>
          <a:off x="400050" y="16402050"/>
          <a:ext cx="6134100" cy="5048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For the six months period ended 30 June 2006, the Group recorded a turnover of RM550.4 million and a profit before taxation of RM14.6 million. The results were from the sales of steel bars and related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0</xdr:col>
      <xdr:colOff>390525</xdr:colOff>
      <xdr:row>101</xdr:row>
      <xdr:rowOff>76200</xdr:rowOff>
    </xdr:from>
    <xdr:to>
      <xdr:col>14</xdr:col>
      <xdr:colOff>752475</xdr:colOff>
      <xdr:row>107</xdr:row>
      <xdr:rowOff>314325</xdr:rowOff>
    </xdr:to>
    <xdr:sp>
      <xdr:nvSpPr>
        <xdr:cNvPr id="47" name="Text Box 54"/>
        <xdr:cNvSpPr txBox="1">
          <a:spLocks noChangeArrowheads="1"/>
        </xdr:cNvSpPr>
      </xdr:nvSpPr>
      <xdr:spPr>
        <a:xfrm>
          <a:off x="390525" y="17249775"/>
          <a:ext cx="6210300" cy="12668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The Group's revenue for the second quarter ended 30 June 2006 decreased by RM74.4 million or 23.8% to RM238.0 million, as compared to RM312.4 million in the preceding quarter. This is mainly due to lower sales of related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Group achieved a profit before tax of RM6.7 million for the quarter under review which is 15.2% or RM1.2 million lower than the profit before tax of RM7.9 million in the preceding quarter. This is mainly due to the lower sales during the quarter.
</a:t>
          </a:r>
        </a:p>
      </xdr:txBody>
    </xdr:sp>
    <xdr:clientData/>
  </xdr:twoCellAnchor>
  <xdr:twoCellAnchor>
    <xdr:from>
      <xdr:col>1</xdr:col>
      <xdr:colOff>28575</xdr:colOff>
      <xdr:row>109</xdr:row>
      <xdr:rowOff>152400</xdr:rowOff>
    </xdr:from>
    <xdr:to>
      <xdr:col>15</xdr:col>
      <xdr:colOff>9525</xdr:colOff>
      <xdr:row>114</xdr:row>
      <xdr:rowOff>142875</xdr:rowOff>
    </xdr:to>
    <xdr:sp>
      <xdr:nvSpPr>
        <xdr:cNvPr id="48" name="Text Box 55"/>
        <xdr:cNvSpPr txBox="1">
          <a:spLocks noChangeArrowheads="1"/>
        </xdr:cNvSpPr>
      </xdr:nvSpPr>
      <xdr:spPr>
        <a:xfrm>
          <a:off x="428625" y="18964275"/>
          <a:ext cx="6276975" cy="9048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We believe the announcement of construction projects to be undertaken under the Ninth Malaysian Plan will be a catalyst for the further growth of the domestic demand for long steel products.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the absence of any unforeseen circumstances, the Directors are optimistic on the performance of the Group for 2006 and expects that the current performance of the Group will be sustained.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122</xdr:row>
      <xdr:rowOff>0</xdr:rowOff>
    </xdr:from>
    <xdr:to>
      <xdr:col>14</xdr:col>
      <xdr:colOff>847725</xdr:colOff>
      <xdr:row>122</xdr:row>
      <xdr:rowOff>0</xdr:rowOff>
    </xdr:to>
    <xdr:sp>
      <xdr:nvSpPr>
        <xdr:cNvPr id="49" name="Text Box 57"/>
        <xdr:cNvSpPr txBox="1">
          <a:spLocks noChangeArrowheads="1"/>
        </xdr:cNvSpPr>
      </xdr:nvSpPr>
      <xdr:spPr>
        <a:xfrm>
          <a:off x="419100" y="21155025"/>
          <a:ext cx="62769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Not applicable as the current quarter is the third quarter of the financial year. </a:t>
          </a:r>
        </a:p>
      </xdr:txBody>
    </xdr:sp>
    <xdr:clientData/>
  </xdr:twoCellAnchor>
  <xdr:twoCellAnchor>
    <xdr:from>
      <xdr:col>1</xdr:col>
      <xdr:colOff>19050</xdr:colOff>
      <xdr:row>268</xdr:row>
      <xdr:rowOff>161925</xdr:rowOff>
    </xdr:from>
    <xdr:to>
      <xdr:col>15</xdr:col>
      <xdr:colOff>0</xdr:colOff>
      <xdr:row>271</xdr:row>
      <xdr:rowOff>0</xdr:rowOff>
    </xdr:to>
    <xdr:sp>
      <xdr:nvSpPr>
        <xdr:cNvPr id="50" name="Text Box 58"/>
        <xdr:cNvSpPr txBox="1">
          <a:spLocks noChangeArrowheads="1"/>
        </xdr:cNvSpPr>
      </xdr:nvSpPr>
      <xdr:spPr>
        <a:xfrm>
          <a:off x="419100" y="46510575"/>
          <a:ext cx="6276975" cy="35242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Group does not have any off balance sheet financial instruments as at the date of this quarterly report.</a:t>
          </a:r>
        </a:p>
      </xdr:txBody>
    </xdr:sp>
    <xdr:clientData/>
  </xdr:twoCellAnchor>
  <xdr:twoCellAnchor>
    <xdr:from>
      <xdr:col>1</xdr:col>
      <xdr:colOff>28575</xdr:colOff>
      <xdr:row>273</xdr:row>
      <xdr:rowOff>9525</xdr:rowOff>
    </xdr:from>
    <xdr:to>
      <xdr:col>15</xdr:col>
      <xdr:colOff>0</xdr:colOff>
      <xdr:row>276</xdr:row>
      <xdr:rowOff>0</xdr:rowOff>
    </xdr:to>
    <xdr:sp>
      <xdr:nvSpPr>
        <xdr:cNvPr id="51" name="Text Box 59"/>
        <xdr:cNvSpPr txBox="1">
          <a:spLocks noChangeArrowheads="1"/>
        </xdr:cNvSpPr>
      </xdr:nvSpPr>
      <xdr:spPr>
        <a:xfrm>
          <a:off x="428625" y="47215425"/>
          <a:ext cx="6267450" cy="49530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were no material litigations pending since 30 June 2006  up to 25 August 2006 (being the latest practicable date which is not later than 7 days from the date of issuance of this quarterly report).</a:t>
          </a:r>
        </a:p>
      </xdr:txBody>
    </xdr:sp>
    <xdr:clientData/>
  </xdr:twoCellAnchor>
  <xdr:twoCellAnchor>
    <xdr:from>
      <xdr:col>0</xdr:col>
      <xdr:colOff>390525</xdr:colOff>
      <xdr:row>277</xdr:row>
      <xdr:rowOff>133350</xdr:rowOff>
    </xdr:from>
    <xdr:to>
      <xdr:col>15</xdr:col>
      <xdr:colOff>0</xdr:colOff>
      <xdr:row>279</xdr:row>
      <xdr:rowOff>171450</xdr:rowOff>
    </xdr:to>
    <xdr:sp>
      <xdr:nvSpPr>
        <xdr:cNvPr id="52" name="Text Box 60"/>
        <xdr:cNvSpPr txBox="1">
          <a:spLocks noChangeArrowheads="1"/>
        </xdr:cNvSpPr>
      </xdr:nvSpPr>
      <xdr:spPr>
        <a:xfrm>
          <a:off x="390525" y="48015525"/>
          <a:ext cx="630555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No dividend has been proposed, paid or declared by the Company since 31 December 2005 other than that stated in Note A8.</a:t>
          </a:r>
        </a:p>
      </xdr:txBody>
    </xdr:sp>
    <xdr:clientData/>
  </xdr:twoCellAnchor>
  <xdr:twoCellAnchor>
    <xdr:from>
      <xdr:col>1</xdr:col>
      <xdr:colOff>19050</xdr:colOff>
      <xdr:row>73</xdr:row>
      <xdr:rowOff>19050</xdr:rowOff>
    </xdr:from>
    <xdr:to>
      <xdr:col>14</xdr:col>
      <xdr:colOff>771525</xdr:colOff>
      <xdr:row>75</xdr:row>
      <xdr:rowOff>47625</xdr:rowOff>
    </xdr:to>
    <xdr:sp>
      <xdr:nvSpPr>
        <xdr:cNvPr id="53" name="Text Box 64"/>
        <xdr:cNvSpPr txBox="1">
          <a:spLocks noChangeArrowheads="1"/>
        </xdr:cNvSpPr>
      </xdr:nvSpPr>
      <xdr:spPr>
        <a:xfrm>
          <a:off x="419100" y="12525375"/>
          <a:ext cx="6200775" cy="37147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No segmental information is presented as the Group is only involved in the manufacture and sales of steel bars and related products. The Group's operations are only within Malaysia.</a:t>
          </a:r>
        </a:p>
      </xdr:txBody>
    </xdr:sp>
    <xdr:clientData/>
  </xdr:twoCellAnchor>
  <xdr:twoCellAnchor>
    <xdr:from>
      <xdr:col>0</xdr:col>
      <xdr:colOff>381000</xdr:colOff>
      <xdr:row>76</xdr:row>
      <xdr:rowOff>0</xdr:rowOff>
    </xdr:from>
    <xdr:to>
      <xdr:col>14</xdr:col>
      <xdr:colOff>619125</xdr:colOff>
      <xdr:row>76</xdr:row>
      <xdr:rowOff>0</xdr:rowOff>
    </xdr:to>
    <xdr:sp>
      <xdr:nvSpPr>
        <xdr:cNvPr id="54" name="Text Box 65"/>
        <xdr:cNvSpPr txBox="1">
          <a:spLocks noChangeArrowheads="1"/>
        </xdr:cNvSpPr>
      </xdr:nvSpPr>
      <xdr:spPr>
        <a:xfrm>
          <a:off x="381000" y="13020675"/>
          <a:ext cx="6086475" cy="0"/>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There was no inter segment transaction for the three months ended 31 March 2004.</a:t>
          </a:r>
        </a:p>
      </xdr:txBody>
    </xdr:sp>
    <xdr:clientData/>
  </xdr:twoCellAnchor>
  <xdr:twoCellAnchor>
    <xdr:from>
      <xdr:col>0</xdr:col>
      <xdr:colOff>390525</xdr:colOff>
      <xdr:row>284</xdr:row>
      <xdr:rowOff>161925</xdr:rowOff>
    </xdr:from>
    <xdr:to>
      <xdr:col>15</xdr:col>
      <xdr:colOff>0</xdr:colOff>
      <xdr:row>287</xdr:row>
      <xdr:rowOff>19050</xdr:rowOff>
    </xdr:to>
    <xdr:sp>
      <xdr:nvSpPr>
        <xdr:cNvPr id="55" name="Text Box 67"/>
        <xdr:cNvSpPr txBox="1">
          <a:spLocks noChangeArrowheads="1"/>
        </xdr:cNvSpPr>
      </xdr:nvSpPr>
      <xdr:spPr>
        <a:xfrm>
          <a:off x="390525" y="49291875"/>
          <a:ext cx="6305550" cy="3714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Basic earnings per share of the Group is calculated by dividing the net profit for the period by the weighted average number of ordinary shares in issue during the period.</a:t>
          </a:r>
        </a:p>
      </xdr:txBody>
    </xdr:sp>
    <xdr:clientData/>
  </xdr:twoCellAnchor>
  <xdr:twoCellAnchor>
    <xdr:from>
      <xdr:col>0</xdr:col>
      <xdr:colOff>390525</xdr:colOff>
      <xdr:row>118</xdr:row>
      <xdr:rowOff>9525</xdr:rowOff>
    </xdr:from>
    <xdr:to>
      <xdr:col>14</xdr:col>
      <xdr:colOff>685800</xdr:colOff>
      <xdr:row>119</xdr:row>
      <xdr:rowOff>47625</xdr:rowOff>
    </xdr:to>
    <xdr:sp>
      <xdr:nvSpPr>
        <xdr:cNvPr id="56" name="Text Box 70"/>
        <xdr:cNvSpPr txBox="1">
          <a:spLocks noChangeArrowheads="1"/>
        </xdr:cNvSpPr>
      </xdr:nvSpPr>
      <xdr:spPr>
        <a:xfrm>
          <a:off x="390525" y="20478750"/>
          <a:ext cx="6143625" cy="209550"/>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Not applicable as the Group did not issue any profit forecast/guarantee to the public.</a:t>
          </a:r>
          <a:r>
            <a:rPr lang="en-US" cap="none" sz="1000" b="0" i="0" u="none" baseline="0">
              <a:solidFill>
                <a:srgbClr val="000000"/>
              </a:solidFill>
              <a:latin typeface="Arial"/>
              <a:ea typeface="Arial"/>
              <a:cs typeface="Arial"/>
            </a:rPr>
            <a:t>
</a:t>
          </a:r>
        </a:p>
      </xdr:txBody>
    </xdr:sp>
    <xdr:clientData/>
  </xdr:twoCellAnchor>
  <xdr:twoCellAnchor>
    <xdr:from>
      <xdr:col>0</xdr:col>
      <xdr:colOff>390525</xdr:colOff>
      <xdr:row>132</xdr:row>
      <xdr:rowOff>171450</xdr:rowOff>
    </xdr:from>
    <xdr:to>
      <xdr:col>14</xdr:col>
      <xdr:colOff>819150</xdr:colOff>
      <xdr:row>135</xdr:row>
      <xdr:rowOff>9525</xdr:rowOff>
    </xdr:to>
    <xdr:sp>
      <xdr:nvSpPr>
        <xdr:cNvPr id="57" name="Text Box 71"/>
        <xdr:cNvSpPr txBox="1">
          <a:spLocks noChangeArrowheads="1"/>
        </xdr:cNvSpPr>
      </xdr:nvSpPr>
      <xdr:spPr>
        <a:xfrm>
          <a:off x="390525" y="23060025"/>
          <a:ext cx="6276975" cy="352425"/>
        </a:xfrm>
        <a:prstGeom prst="rect">
          <a:avLst/>
        </a:prstGeom>
        <a:solidFill>
          <a:srgbClr val="FFFFFF"/>
        </a:solidFill>
        <a:ln w="9525" cmpd="sng">
          <a:noFill/>
        </a:ln>
      </xdr:spPr>
      <xdr:txBody>
        <a:bodyPr vertOverflow="clip" wrap="square" lIns="27432" tIns="27432" rIns="0" bIns="0"/>
        <a:p>
          <a:pPr algn="l">
            <a:defRPr/>
          </a:pPr>
          <a:r>
            <a:rPr lang="en-US" cap="none" sz="1100" b="0" i="0" u="none" baseline="0">
              <a:solidFill>
                <a:srgbClr val="000000"/>
              </a:solidFill>
            </a:rPr>
            <a:t>The tax on the Group’s profit before tax differs from the theoretical amount that would arise using the statutory income tax rate of 28% as follows:-</a:t>
          </a:r>
        </a:p>
      </xdr:txBody>
    </xdr:sp>
    <xdr:clientData/>
  </xdr:twoCellAnchor>
  <xdr:twoCellAnchor>
    <xdr:from>
      <xdr:col>1</xdr:col>
      <xdr:colOff>19050</xdr:colOff>
      <xdr:row>14</xdr:row>
      <xdr:rowOff>0</xdr:rowOff>
    </xdr:from>
    <xdr:to>
      <xdr:col>14</xdr:col>
      <xdr:colOff>838200</xdr:colOff>
      <xdr:row>14</xdr:row>
      <xdr:rowOff>0</xdr:rowOff>
    </xdr:to>
    <xdr:sp>
      <xdr:nvSpPr>
        <xdr:cNvPr id="58" name="Line 72"/>
        <xdr:cNvSpPr>
          <a:spLocks/>
        </xdr:cNvSpPr>
      </xdr:nvSpPr>
      <xdr:spPr>
        <a:xfrm flipV="1">
          <a:off x="419100" y="2362200"/>
          <a:ext cx="6267450" cy="0"/>
        </a:xfrm>
        <a:prstGeom prst="line">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16</xdr:row>
      <xdr:rowOff>9525</xdr:rowOff>
    </xdr:from>
    <xdr:to>
      <xdr:col>14</xdr:col>
      <xdr:colOff>838200</xdr:colOff>
      <xdr:row>19</xdr:row>
      <xdr:rowOff>0</xdr:rowOff>
    </xdr:to>
    <xdr:sp>
      <xdr:nvSpPr>
        <xdr:cNvPr id="59" name="Text Box 74"/>
        <xdr:cNvSpPr txBox="1">
          <a:spLocks noChangeArrowheads="1"/>
        </xdr:cNvSpPr>
      </xdr:nvSpPr>
      <xdr:spPr>
        <a:xfrm>
          <a:off x="381000" y="2686050"/>
          <a:ext cx="6305550" cy="5619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significant accounting policies adopted are consistent with those of the audited financial statements for the year ended 31 December 2005 except for the adoption of the following new/revised Financial Reporting Standards (“FRS”) effective for the financial period beginning 1 January 2006:
</a:t>
          </a:r>
        </a:p>
      </xdr:txBody>
    </xdr:sp>
    <xdr:clientData/>
  </xdr:twoCellAnchor>
  <xdr:twoCellAnchor>
    <xdr:from>
      <xdr:col>1</xdr:col>
      <xdr:colOff>0</xdr:colOff>
      <xdr:row>38</xdr:row>
      <xdr:rowOff>9525</xdr:rowOff>
    </xdr:from>
    <xdr:to>
      <xdr:col>14</xdr:col>
      <xdr:colOff>838200</xdr:colOff>
      <xdr:row>40</xdr:row>
      <xdr:rowOff>38100</xdr:rowOff>
    </xdr:to>
    <xdr:sp>
      <xdr:nvSpPr>
        <xdr:cNvPr id="60" name="Text Box 75"/>
        <xdr:cNvSpPr txBox="1">
          <a:spLocks noChangeArrowheads="1"/>
        </xdr:cNvSpPr>
      </xdr:nvSpPr>
      <xdr:spPr>
        <a:xfrm>
          <a:off x="400050" y="6715125"/>
          <a:ext cx="6286500" cy="4095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rPr>
            <a:t>The adoption of FRS 2, 3, 5, 102, 108, 110, 116, 124, 121, 127, 128, 131, 132, 133, 136, 138 and 140 does not have significant financial impact on the Group. </a:t>
          </a:r>
        </a:p>
      </xdr:txBody>
    </xdr:sp>
    <xdr:clientData/>
  </xdr:twoCellAnchor>
  <xdr:twoCellAnchor>
    <xdr:from>
      <xdr:col>1</xdr:col>
      <xdr:colOff>200025</xdr:colOff>
      <xdr:row>184</xdr:row>
      <xdr:rowOff>19050</xdr:rowOff>
    </xdr:from>
    <xdr:to>
      <xdr:col>15</xdr:col>
      <xdr:colOff>47625</xdr:colOff>
      <xdr:row>232</xdr:row>
      <xdr:rowOff>266700</xdr:rowOff>
    </xdr:to>
    <xdr:sp>
      <xdr:nvSpPr>
        <xdr:cNvPr id="61" name="Text Box 80"/>
        <xdr:cNvSpPr txBox="1">
          <a:spLocks noChangeArrowheads="1"/>
        </xdr:cNvSpPr>
      </xdr:nvSpPr>
      <xdr:spPr>
        <a:xfrm>
          <a:off x="600075" y="31861125"/>
          <a:ext cx="6143625" cy="8639175"/>
        </a:xfrm>
        <a:prstGeom prst="rect">
          <a:avLst/>
        </a:prstGeom>
        <a:solidFill>
          <a:srgbClr val="FFFFFF"/>
        </a:solidFill>
        <a:ln w="9525" cmpd="sng">
          <a:noFill/>
        </a:ln>
      </xdr:spPr>
      <xdr:txBody>
        <a:bodyPr vertOverflow="clip" wrap="square" lIns="27432" tIns="27432" rIns="27432" bIns="0"/>
        <a:p>
          <a:pPr algn="just">
            <a:defRPr/>
          </a:pPr>
          <a:r>
            <a:rPr lang="en-US" cap="none" sz="1100" b="0" i="0" u="none" baseline="0">
              <a:solidFill>
                <a:srgbClr val="000000"/>
              </a:solidFill>
              <a:latin typeface="Times New Roman"/>
              <a:ea typeface="Times New Roman"/>
              <a:cs typeface="Times New Roman"/>
            </a:rPr>
            <a:t>(a) a beam and section mill erected on freehold lands held under Lots 8071 (PT 1813) and 8070 (PT 1814), all in the Mukim of Gurun, Daerah Kuala Muda, Kedah Darul Aman including the lands, plants, structures, fittings, fixtures and buildings erected on such land: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(b) a bar and wire rod rolling mill together with the wire conditioning, nail processing and wire mesh factories erected on freehold lands held under Lots 8067 (PT 1810) and 8068 (PT 1811), all in the Mukim of Gurun, Daerah Kuala Muda including lands, plants, structures, fittings, fixtures and buildings erected on such land: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2 pieces of vacant freehold land held under Lots 8069 (PT 1812) and 8072 (PT 1815), all in the Mukim of Gurun, Daerah Kuala Muda, Kedah Darul Aman.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MSC and MRC are wholly-owned subsidiaries of Maju while PRMD and PSW are wholly-owned subsidiaries of ECSB.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19 April 2006, the Company had announced that the Ministry of International Trade and Industry ("MITI") has, vide its letter dated 19 April 2006 stated that it has no objection to the implementation of the Proposed Strategic Alliance by Kinsteel, subject to the approval of the Securities Commission ("SC") being obtained and compliance  with the Foreign Investment Committee's ("FIC") Guidelines on the Acquisition of Interests, Mergers and Take-Overs by Local and Foreign Interests for the Proposed Strategic Alliance.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On 5 May 2006, the Company had further announced that the SC has, vide its letter dated 3 May 2006 informed that: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the Proposed Kinsteel Exemption and Proposed Gurun Assets Vendors Exemption under Practice Note 2.9.6 of the Code has been approved;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the SC will consider the Proposed ECSB Exemption under Practice Note 2.9.1 of the Code after the conditions as set out in Section 9.3 of the Circular to Shareholders dated 27 July 2006 ("Circular")  have been fulfilled.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Subsequently, on 6 June 2006, the Company had announced that the SC has, vide its letter dated 5 June 2006 approved the Proposed Strategic Alliance subject to the conditions set out in Section 9.2 of the Circular.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It was also announced that the SC in the aforesaid letter approved the Proposed Strategic Alliance pursuant to the FIC Guidelines on Acquisition of Interests, Mergers and Takeovers by Local and Foreign Interests and Guidelines on the Acquisition of Properties by Local and Foreign Interests.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In addition to the proposed acquisition of shares and assets stated above, the following resolutions were duly passed by the shareholders of the Company at the Extraordinary General Meeting held on 11 August 2006:-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 Proposed exemption under Practice Note 2.9.1 of the Malaysian Code on Take-overs and Mergers, 1998 to ECSB and persons acting in concert from the obligation to undertake a mandatory offer for the remaining ordinary shares of RM1.00 each in Kinsteel not held by them upon the completion of the Proposed PSSB Acquisition; and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(ii) Proposed increase in the authorised share capital of Kinsteel from RM200,000,000 comprising 200,000,000 ordinary shares of RM1.00 each to RM300,000,000 comprising 300,000,000 ordinary shares of RM1.00 each.
</a:t>
          </a:r>
          <a:r>
            <a:rPr lang="en-US" cap="none" sz="1100" b="0" i="0" u="none" baseline="0">
              <a:solidFill>
                <a:srgbClr val="000000"/>
              </a:solidFill>
              <a:latin typeface="Times New Roman"/>
              <a:ea typeface="Times New Roman"/>
              <a:cs typeface="Times New Roman"/>
            </a:rPr>
            <a:t>- The authorised share capital of Kinsteel has been increased to RM300,000,000 on 11 August 2006.</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n%20kor%20sin\Local%20Settings\Temporary%20Internet%20Files\Content.IE5\W9I781U7\Uzma%20Q2-2008_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PL-3month"/>
      <sheetName val="ConsolPL-6month"/>
      <sheetName val="Consol BS"/>
      <sheetName val="Consol CF"/>
      <sheetName val="Consol SCE"/>
      <sheetName val="Sheet1"/>
      <sheetName val="Interest"/>
      <sheetName val="borrowing"/>
    </sheetNames>
    <sheetDataSet>
      <sheetData sheetId="2">
        <row r="89">
          <cell r="N89">
            <v>477298.60240000003</v>
          </cell>
        </row>
        <row r="97">
          <cell r="O97">
            <v>75000</v>
          </cell>
        </row>
      </sheetData>
      <sheetData sheetId="3">
        <row r="49">
          <cell r="M49">
            <v>5000000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zoomScaleSheetLayoutView="100" workbookViewId="0" topLeftCell="A34">
      <selection activeCell="M43" sqref="M43"/>
    </sheetView>
  </sheetViews>
  <sheetFormatPr defaultColWidth="9.140625" defaultRowHeight="12.75"/>
  <cols>
    <col min="1" max="1" width="6.8515625" style="1" customWidth="1"/>
    <col min="2" max="2" width="3.8515625" style="1" customWidth="1"/>
    <col min="3" max="3" width="13.8515625" style="1" customWidth="1"/>
    <col min="4" max="4" width="1.7109375" style="1" customWidth="1"/>
    <col min="5" max="5" width="13.140625" style="1" customWidth="1"/>
    <col min="6" max="6" width="1.57421875" style="1" customWidth="1"/>
    <col min="7" max="7" width="13.7109375" style="1" customWidth="1"/>
    <col min="8" max="8" width="2.00390625" style="1" customWidth="1"/>
    <col min="9" max="9" width="13.57421875" style="1" customWidth="1"/>
    <col min="10" max="10" width="2.00390625" style="1" customWidth="1"/>
    <col min="11" max="11" width="13.8515625" style="1" customWidth="1"/>
    <col min="12" max="16384" width="9.140625" style="1" customWidth="1"/>
  </cols>
  <sheetData>
    <row r="1" ht="13.5">
      <c r="A1" s="22" t="s">
        <v>216</v>
      </c>
    </row>
    <row r="2" ht="6" customHeight="1">
      <c r="A2" s="22"/>
    </row>
    <row r="3" ht="13.5">
      <c r="A3" s="2" t="s">
        <v>215</v>
      </c>
    </row>
    <row r="4" ht="13.5">
      <c r="A4" s="1" t="s">
        <v>22</v>
      </c>
    </row>
    <row r="5" ht="15"/>
    <row r="6" ht="15.75">
      <c r="A6" s="60" t="s">
        <v>250</v>
      </c>
    </row>
    <row r="7" ht="14.25">
      <c r="A7" s="23" t="s">
        <v>112</v>
      </c>
    </row>
    <row r="9" ht="13.5">
      <c r="A9" s="2" t="s">
        <v>27</v>
      </c>
    </row>
    <row r="10" ht="13.5">
      <c r="A10" s="2" t="s">
        <v>249</v>
      </c>
    </row>
    <row r="12" spans="5:11" ht="13.5">
      <c r="E12" s="5"/>
      <c r="F12" s="6"/>
      <c r="G12" s="24"/>
      <c r="I12" s="44"/>
      <c r="J12" s="6"/>
      <c r="K12" s="24"/>
    </row>
    <row r="13" spans="5:11" ht="13.5">
      <c r="E13" s="5" t="s">
        <v>23</v>
      </c>
      <c r="F13" s="6"/>
      <c r="G13" s="6" t="s">
        <v>28</v>
      </c>
      <c r="H13" s="6"/>
      <c r="I13" s="5"/>
      <c r="J13" s="6"/>
      <c r="K13" s="6"/>
    </row>
    <row r="14" spans="5:11" ht="13.5">
      <c r="E14" s="5" t="s">
        <v>113</v>
      </c>
      <c r="F14" s="6"/>
      <c r="G14" s="6" t="s">
        <v>24</v>
      </c>
      <c r="H14" s="6"/>
      <c r="I14" s="5" t="s">
        <v>29</v>
      </c>
      <c r="J14" s="6"/>
      <c r="K14" s="6" t="s">
        <v>29</v>
      </c>
    </row>
    <row r="15" spans="5:11" ht="13.5">
      <c r="E15" s="5" t="s">
        <v>206</v>
      </c>
      <c r="F15" s="6"/>
      <c r="G15" s="6" t="s">
        <v>206</v>
      </c>
      <c r="H15" s="6"/>
      <c r="I15" s="5" t="s">
        <v>207</v>
      </c>
      <c r="J15" s="6"/>
      <c r="K15" s="6" t="s">
        <v>207</v>
      </c>
    </row>
    <row r="16" spans="5:11" ht="13.5">
      <c r="E16" s="48" t="s">
        <v>252</v>
      </c>
      <c r="F16" s="43"/>
      <c r="G16" s="43" t="s">
        <v>253</v>
      </c>
      <c r="H16" s="6"/>
      <c r="I16" s="48" t="s">
        <v>252</v>
      </c>
      <c r="J16" s="43"/>
      <c r="K16" s="43" t="s">
        <v>253</v>
      </c>
    </row>
    <row r="17" spans="5:11" ht="13.5">
      <c r="E17" s="5" t="s">
        <v>246</v>
      </c>
      <c r="F17" s="6"/>
      <c r="G17" s="6"/>
      <c r="H17" s="6"/>
      <c r="I17" s="5" t="s">
        <v>246</v>
      </c>
      <c r="J17" s="6"/>
      <c r="K17" s="6"/>
    </row>
    <row r="18" spans="5:9" ht="13.5">
      <c r="E18" s="2"/>
      <c r="I18" s="2"/>
    </row>
    <row r="19" spans="1:11" ht="13.5">
      <c r="A19" s="1" t="s">
        <v>16</v>
      </c>
      <c r="E19" s="120">
        <v>34367858.041</v>
      </c>
      <c r="F19" s="10"/>
      <c r="G19" s="32" t="s">
        <v>205</v>
      </c>
      <c r="H19" s="10"/>
      <c r="I19" s="120">
        <v>103323117.44800001</v>
      </c>
      <c r="J19" s="10"/>
      <c r="K19" s="32" t="s">
        <v>205</v>
      </c>
    </row>
    <row r="20" spans="5:11" ht="13.5">
      <c r="E20" s="120"/>
      <c r="F20" s="10"/>
      <c r="G20" s="10"/>
      <c r="H20" s="10"/>
      <c r="I20" s="120"/>
      <c r="J20" s="10"/>
      <c r="K20" s="10"/>
    </row>
    <row r="21" spans="1:11" ht="13.5">
      <c r="A21" s="1" t="s">
        <v>220</v>
      </c>
      <c r="E21" s="120">
        <v>-27799860.572</v>
      </c>
      <c r="F21" s="10"/>
      <c r="G21" s="32" t="s">
        <v>205</v>
      </c>
      <c r="H21" s="10"/>
      <c r="I21" s="120">
        <v>-80829192.38123</v>
      </c>
      <c r="J21" s="10"/>
      <c r="K21" s="32" t="s">
        <v>205</v>
      </c>
    </row>
    <row r="22" spans="5:11" ht="13.5">
      <c r="E22" s="50"/>
      <c r="F22" s="10"/>
      <c r="G22" s="50"/>
      <c r="H22" s="10"/>
      <c r="I22" s="50"/>
      <c r="J22" s="10"/>
      <c r="K22" s="50"/>
    </row>
    <row r="23" spans="1:11" ht="13.5">
      <c r="A23" s="1" t="s">
        <v>221</v>
      </c>
      <c r="E23" s="49">
        <f>SUM(E19:E22)</f>
        <v>6567997.4690000005</v>
      </c>
      <c r="F23" s="10"/>
      <c r="G23" s="32" t="s">
        <v>205</v>
      </c>
      <c r="H23" s="10"/>
      <c r="I23" s="49">
        <f>SUM(I19:I22)</f>
        <v>22493925.066770017</v>
      </c>
      <c r="J23" s="10"/>
      <c r="K23" s="32" t="s">
        <v>205</v>
      </c>
    </row>
    <row r="24" spans="5:11" ht="13.5">
      <c r="E24" s="49"/>
      <c r="F24" s="10"/>
      <c r="G24" s="10"/>
      <c r="H24" s="10"/>
      <c r="I24" s="49"/>
      <c r="J24" s="10"/>
      <c r="K24" s="10"/>
    </row>
    <row r="25" spans="1:11" ht="13.5">
      <c r="A25" s="1" t="s">
        <v>31</v>
      </c>
      <c r="E25" s="49">
        <v>41396.396</v>
      </c>
      <c r="F25" s="10"/>
      <c r="G25" s="32" t="s">
        <v>205</v>
      </c>
      <c r="H25" s="10"/>
      <c r="I25" s="49">
        <v>112983.423</v>
      </c>
      <c r="J25" s="10"/>
      <c r="K25" s="32" t="s">
        <v>205</v>
      </c>
    </row>
    <row r="26" spans="5:11" ht="13.5">
      <c r="E26" s="52"/>
      <c r="F26" s="10"/>
      <c r="G26" s="9"/>
      <c r="H26" s="10"/>
      <c r="I26" s="52"/>
      <c r="J26" s="10"/>
      <c r="K26" s="10"/>
    </row>
    <row r="27" spans="1:11" ht="13.5">
      <c r="A27" s="1" t="s">
        <v>30</v>
      </c>
      <c r="E27" s="49">
        <v>-5358120.691</v>
      </c>
      <c r="F27" s="10"/>
      <c r="G27" s="32" t="s">
        <v>205</v>
      </c>
      <c r="H27" s="10"/>
      <c r="I27" s="49">
        <v>-13817526.907</v>
      </c>
      <c r="J27" s="10"/>
      <c r="K27" s="32" t="s">
        <v>205</v>
      </c>
    </row>
    <row r="28" spans="5:11" ht="13.5">
      <c r="E28" s="50"/>
      <c r="F28" s="10"/>
      <c r="G28" s="25"/>
      <c r="H28" s="10"/>
      <c r="I28" s="50"/>
      <c r="J28" s="10"/>
      <c r="K28" s="25"/>
    </row>
    <row r="29" spans="1:11" ht="13.5">
      <c r="A29" s="1" t="s">
        <v>131</v>
      </c>
      <c r="E29" s="49">
        <f>SUM(E23:E28)</f>
        <v>1251273.1740000006</v>
      </c>
      <c r="G29" s="32" t="s">
        <v>205</v>
      </c>
      <c r="I29" s="49">
        <f>SUM(I23:I28)</f>
        <v>8789381.582770018</v>
      </c>
      <c r="K29" s="32" t="s">
        <v>205</v>
      </c>
    </row>
    <row r="30" spans="5:11" ht="13.5">
      <c r="E30" s="49"/>
      <c r="G30" s="10"/>
      <c r="I30" s="49"/>
      <c r="K30" s="10"/>
    </row>
    <row r="31" spans="1:11" ht="13.5">
      <c r="A31" s="1" t="s">
        <v>0</v>
      </c>
      <c r="E31" s="49">
        <v>-583232.372</v>
      </c>
      <c r="G31" s="32" t="s">
        <v>205</v>
      </c>
      <c r="I31" s="49">
        <v>-958822.058</v>
      </c>
      <c r="K31" s="32" t="s">
        <v>205</v>
      </c>
    </row>
    <row r="32" spans="5:11" ht="13.5">
      <c r="E32" s="50"/>
      <c r="G32" s="50"/>
      <c r="I32" s="50"/>
      <c r="K32" s="50"/>
    </row>
    <row r="33" spans="5:11" ht="13.5">
      <c r="E33" s="49">
        <f>SUM(E29:E32)</f>
        <v>668040.8020000006</v>
      </c>
      <c r="G33" s="49"/>
      <c r="I33" s="49">
        <f>SUM(I29:I32)</f>
        <v>7830559.524770018</v>
      </c>
      <c r="K33" s="49"/>
    </row>
    <row r="34" spans="5:11" ht="13.5">
      <c r="E34" s="49"/>
      <c r="G34" s="49"/>
      <c r="I34" s="49"/>
      <c r="K34" s="49"/>
    </row>
    <row r="35" spans="1:11" ht="13.5">
      <c r="A35" s="1" t="s">
        <v>219</v>
      </c>
      <c r="E35" s="49">
        <v>-138676.0446644001</v>
      </c>
      <c r="G35" s="10"/>
      <c r="I35" s="49">
        <v>-252795.14956140032</v>
      </c>
      <c r="K35" s="10"/>
    </row>
    <row r="36" spans="5:11" ht="13.5">
      <c r="E36" s="49"/>
      <c r="G36" s="10"/>
      <c r="I36" s="49"/>
      <c r="K36" s="10"/>
    </row>
    <row r="37" spans="1:11" ht="14.25" thickBot="1">
      <c r="A37" s="1" t="s">
        <v>139</v>
      </c>
      <c r="E37" s="51">
        <f>SUM(E33:E36)</f>
        <v>529364.7573356004</v>
      </c>
      <c r="G37" s="98" t="s">
        <v>205</v>
      </c>
      <c r="I37" s="51">
        <f>SUM(I33:I36)</f>
        <v>7577764.375208617</v>
      </c>
      <c r="K37" s="98" t="s">
        <v>205</v>
      </c>
    </row>
    <row r="38" spans="5:11" ht="14.25" thickTop="1">
      <c r="E38" s="2"/>
      <c r="I38" s="49"/>
      <c r="K38" s="49"/>
    </row>
    <row r="39" spans="1:11" ht="13.5">
      <c r="A39" s="1" t="s">
        <v>140</v>
      </c>
      <c r="E39" s="2"/>
      <c r="I39" s="49"/>
      <c r="K39" s="49"/>
    </row>
    <row r="40" spans="1:11" ht="13.5">
      <c r="A40" s="1" t="s">
        <v>141</v>
      </c>
      <c r="E40" s="79">
        <f>E37</f>
        <v>529364.7573356004</v>
      </c>
      <c r="G40" s="32" t="s">
        <v>205</v>
      </c>
      <c r="I40" s="79">
        <f>I37</f>
        <v>7577764.375208617</v>
      </c>
      <c r="K40" s="32" t="s">
        <v>205</v>
      </c>
    </row>
    <row r="41" spans="5:11" ht="13.5">
      <c r="E41" s="79"/>
      <c r="F41" s="26"/>
      <c r="G41" s="32"/>
      <c r="H41" s="26"/>
      <c r="I41" s="79"/>
      <c r="J41" s="26"/>
      <c r="K41" s="32"/>
    </row>
    <row r="42" spans="1:11" ht="13.5">
      <c r="A42" s="1" t="s">
        <v>208</v>
      </c>
      <c r="E42" s="2"/>
      <c r="I42" s="49"/>
      <c r="K42" s="10"/>
    </row>
    <row r="43" spans="2:11" ht="13.5">
      <c r="B43" s="24" t="s">
        <v>32</v>
      </c>
      <c r="C43" s="1" t="s">
        <v>90</v>
      </c>
      <c r="E43" s="114">
        <f>E40/80000000*100</f>
        <v>0.6617059466695006</v>
      </c>
      <c r="F43" s="63"/>
      <c r="G43" s="32" t="s">
        <v>205</v>
      </c>
      <c r="H43" s="63"/>
      <c r="I43" s="114">
        <f>I40/80000000*100</f>
        <v>9.472205469010772</v>
      </c>
      <c r="J43" s="63"/>
      <c r="K43" s="32" t="s">
        <v>205</v>
      </c>
    </row>
    <row r="44" spans="2:11" ht="13.5">
      <c r="B44" s="24" t="s">
        <v>32</v>
      </c>
      <c r="C44" s="1" t="s">
        <v>91</v>
      </c>
      <c r="E44" s="114">
        <v>0</v>
      </c>
      <c r="F44" s="63"/>
      <c r="G44" s="32" t="s">
        <v>205</v>
      </c>
      <c r="H44" s="63"/>
      <c r="I44" s="114">
        <v>0</v>
      </c>
      <c r="J44" s="63"/>
      <c r="K44" s="32" t="s">
        <v>205</v>
      </c>
    </row>
    <row r="45" spans="2:11" ht="13.5">
      <c r="B45" s="24"/>
      <c r="E45" s="96"/>
      <c r="F45" s="63"/>
      <c r="G45" s="73"/>
      <c r="H45" s="63"/>
      <c r="I45" s="96"/>
      <c r="J45" s="63"/>
      <c r="K45" s="73"/>
    </row>
    <row r="46" spans="2:11" ht="13.5">
      <c r="B46" s="24"/>
      <c r="G46" s="6"/>
      <c r="I46" s="35"/>
      <c r="K46" s="6"/>
    </row>
    <row r="47" ht="13.5">
      <c r="I47" s="10"/>
    </row>
    <row r="48" ht="13.5">
      <c r="A48" s="4"/>
    </row>
    <row r="49" ht="13.5">
      <c r="A49" s="4"/>
    </row>
    <row r="51" spans="1:3" s="37" customFormat="1" ht="13.5">
      <c r="A51" s="1"/>
      <c r="B51" s="1"/>
      <c r="C51" s="1"/>
    </row>
    <row r="52" spans="1:3" s="37" customFormat="1" ht="13.5">
      <c r="A52" s="1"/>
      <c r="B52" s="62"/>
      <c r="C52" s="1"/>
    </row>
    <row r="53" s="37" customFormat="1" ht="12.75"/>
  </sheetData>
  <sheetProtection/>
  <printOptions horizontalCentered="1"/>
  <pageMargins left="0.748031496062992" right="0.748031496062992" top="0.748031496062992" bottom="0.511811023622047" header="0.511811023622047" footer="0.511811023622047"/>
  <pageSetup fitToHeight="1" fitToWidth="1" horizontalDpi="600" verticalDpi="600" orientation="portrait" paperSize="9" r:id="rId2"/>
  <headerFooter alignWithMargins="0">
    <oddFooter>&amp;C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64"/>
  <sheetViews>
    <sheetView zoomScaleSheetLayoutView="100" workbookViewId="0" topLeftCell="A1">
      <selection activeCell="A1" sqref="A1:IV16384"/>
    </sheetView>
  </sheetViews>
  <sheetFormatPr defaultColWidth="9.140625" defaultRowHeight="12.75"/>
  <cols>
    <col min="1" max="1" width="4.00390625" style="1" customWidth="1"/>
    <col min="2" max="2" width="43.8515625" style="1" customWidth="1"/>
    <col min="3" max="3" width="14.57421875" style="1" bestFit="1" customWidth="1"/>
    <col min="4" max="4" width="1.28515625" style="1" customWidth="1"/>
    <col min="5" max="5" width="10.140625" style="63" bestFit="1" customWidth="1"/>
    <col min="6" max="6" width="1.7109375" style="26" customWidth="1"/>
    <col min="7" max="7" width="11.00390625" style="1" bestFit="1" customWidth="1"/>
    <col min="8" max="16384" width="9.140625" style="1" customWidth="1"/>
  </cols>
  <sheetData>
    <row r="1" ht="13.5">
      <c r="A1" s="22" t="s">
        <v>216</v>
      </c>
    </row>
    <row r="2" ht="6" customHeight="1">
      <c r="A2" s="22"/>
    </row>
    <row r="3" spans="1:6" s="2" customFormat="1" ht="13.5">
      <c r="A3" s="2" t="s">
        <v>215</v>
      </c>
      <c r="E3" s="63"/>
      <c r="F3" s="54"/>
    </row>
    <row r="4" spans="1:6" s="2" customFormat="1" ht="13.5">
      <c r="A4" s="1" t="s">
        <v>22</v>
      </c>
      <c r="E4" s="63"/>
      <c r="F4" s="54"/>
    </row>
    <row r="5" ht="8.25" customHeight="1"/>
    <row r="6" spans="1:6" s="2" customFormat="1" ht="13.5">
      <c r="A6" s="2" t="s">
        <v>33</v>
      </c>
      <c r="E6" s="63"/>
      <c r="F6" s="54"/>
    </row>
    <row r="7" spans="1:6" s="2" customFormat="1" ht="13.5">
      <c r="A7" s="2" t="s">
        <v>251</v>
      </c>
      <c r="E7" s="63"/>
      <c r="F7" s="54"/>
    </row>
    <row r="8" spans="5:6" s="2" customFormat="1" ht="11.25" customHeight="1">
      <c r="E8" s="64"/>
      <c r="F8" s="54"/>
    </row>
    <row r="9" spans="3:6" s="6" customFormat="1" ht="13.5">
      <c r="C9" s="5" t="s">
        <v>252</v>
      </c>
      <c r="E9" s="6" t="s">
        <v>200</v>
      </c>
      <c r="F9" s="31"/>
    </row>
    <row r="10" spans="3:6" s="6" customFormat="1" ht="13.5">
      <c r="C10" s="5" t="s">
        <v>246</v>
      </c>
      <c r="F10" s="31"/>
    </row>
    <row r="11" spans="3:6" s="6" customFormat="1" ht="9.75" customHeight="1">
      <c r="C11" s="5"/>
      <c r="F11" s="31"/>
    </row>
    <row r="12" spans="1:5" ht="13.5">
      <c r="A12" s="2" t="s">
        <v>142</v>
      </c>
      <c r="C12" s="49"/>
      <c r="D12" s="10"/>
      <c r="E12" s="10"/>
    </row>
    <row r="13" spans="1:5" ht="13.5">
      <c r="A13" s="2" t="s">
        <v>143</v>
      </c>
      <c r="C13" s="49"/>
      <c r="D13" s="10"/>
      <c r="E13" s="10"/>
    </row>
    <row r="14" spans="1:5" ht="13.5">
      <c r="A14" s="1" t="s">
        <v>17</v>
      </c>
      <c r="C14" s="52">
        <v>8891774.023</v>
      </c>
      <c r="D14" s="9"/>
      <c r="E14" s="33" t="s">
        <v>205</v>
      </c>
    </row>
    <row r="15" spans="1:5" ht="13.5">
      <c r="A15" s="1" t="s">
        <v>201</v>
      </c>
      <c r="C15" s="52">
        <v>10010740</v>
      </c>
      <c r="D15" s="9"/>
      <c r="E15" s="33" t="s">
        <v>205</v>
      </c>
    </row>
    <row r="16" spans="3:5" ht="13.5">
      <c r="C16" s="53">
        <f>SUM(C14:C15)</f>
        <v>18902514.023000002</v>
      </c>
      <c r="D16" s="10"/>
      <c r="E16" s="99" t="s">
        <v>205</v>
      </c>
    </row>
    <row r="17" spans="3:5" ht="9" customHeight="1">
      <c r="C17" s="49"/>
      <c r="D17" s="10"/>
      <c r="E17" s="32"/>
    </row>
    <row r="18" spans="1:5" ht="13.5">
      <c r="A18" s="2" t="s">
        <v>18</v>
      </c>
      <c r="C18" s="49"/>
      <c r="D18" s="10"/>
      <c r="E18" s="32"/>
    </row>
    <row r="19" spans="1:5" ht="13.5">
      <c r="A19" s="1" t="s">
        <v>222</v>
      </c>
      <c r="C19" s="49">
        <v>48501888.85889995</v>
      </c>
      <c r="D19" s="10"/>
      <c r="E19" s="33" t="s">
        <v>205</v>
      </c>
    </row>
    <row r="20" spans="1:5" ht="13.5">
      <c r="A20" s="1" t="s">
        <v>232</v>
      </c>
      <c r="C20" s="49">
        <v>29099392.330000006</v>
      </c>
      <c r="D20" s="10"/>
      <c r="E20" s="33" t="s">
        <v>205</v>
      </c>
    </row>
    <row r="21" spans="1:5" ht="13.5">
      <c r="A21" s="1" t="s">
        <v>223</v>
      </c>
      <c r="C21" s="49">
        <v>2499627.0539999995</v>
      </c>
      <c r="D21" s="9"/>
      <c r="E21" s="33" t="s">
        <v>205</v>
      </c>
    </row>
    <row r="22" spans="1:5" ht="13.5">
      <c r="A22" s="1" t="s">
        <v>224</v>
      </c>
      <c r="C22" s="52">
        <v>423484</v>
      </c>
      <c r="D22" s="9"/>
      <c r="E22" s="33" t="s">
        <v>205</v>
      </c>
    </row>
    <row r="23" spans="1:5" ht="13.5">
      <c r="A23" s="1" t="s">
        <v>102</v>
      </c>
      <c r="C23" s="52">
        <v>8527340.065</v>
      </c>
      <c r="D23" s="9"/>
      <c r="E23" s="33" t="s">
        <v>205</v>
      </c>
    </row>
    <row r="24" spans="1:5" ht="13.5">
      <c r="A24" s="1" t="s">
        <v>34</v>
      </c>
      <c r="C24" s="52">
        <v>2846708.294000011</v>
      </c>
      <c r="D24" s="9"/>
      <c r="E24" s="33" t="s">
        <v>205</v>
      </c>
    </row>
    <row r="25" spans="1:5" ht="13.5">
      <c r="A25" s="7"/>
      <c r="C25" s="53">
        <f>SUM(C19:C24)</f>
        <v>91898440.60189998</v>
      </c>
      <c r="D25" s="9"/>
      <c r="E25" s="99" t="s">
        <v>205</v>
      </c>
    </row>
    <row r="26" spans="1:5" ht="9" customHeight="1">
      <c r="A26" s="7"/>
      <c r="C26" s="52"/>
      <c r="D26" s="9"/>
      <c r="E26" s="33"/>
    </row>
    <row r="27" spans="1:5" ht="14.25" thickBot="1">
      <c r="A27" s="2" t="s">
        <v>144</v>
      </c>
      <c r="C27" s="112">
        <f>+C16+C25</f>
        <v>110800954.62489998</v>
      </c>
      <c r="D27" s="9"/>
      <c r="E27" s="113" t="s">
        <v>205</v>
      </c>
    </row>
    <row r="28" spans="1:5" ht="9.75" customHeight="1" thickTop="1">
      <c r="A28" s="7"/>
      <c r="C28" s="52"/>
      <c r="D28" s="9"/>
      <c r="E28" s="33"/>
    </row>
    <row r="29" spans="1:5" ht="15" customHeight="1">
      <c r="A29" s="2" t="s">
        <v>145</v>
      </c>
      <c r="C29" s="52"/>
      <c r="D29" s="10"/>
      <c r="E29" s="33"/>
    </row>
    <row r="30" spans="1:5" ht="13.5">
      <c r="A30" s="1" t="s">
        <v>21</v>
      </c>
      <c r="C30" s="52">
        <v>39999999.75</v>
      </c>
      <c r="D30" s="9"/>
      <c r="E30" s="33" t="s">
        <v>205</v>
      </c>
    </row>
    <row r="31" spans="1:5" ht="13.5">
      <c r="A31" s="1" t="s">
        <v>196</v>
      </c>
      <c r="C31" s="52">
        <v>21332080.877075493</v>
      </c>
      <c r="D31" s="9"/>
      <c r="E31" s="33" t="s">
        <v>205</v>
      </c>
    </row>
    <row r="32" spans="1:5" ht="13.5">
      <c r="A32" s="1" t="s">
        <v>234</v>
      </c>
      <c r="C32" s="50">
        <v>5378</v>
      </c>
      <c r="D32" s="9"/>
      <c r="E32" s="104" t="s">
        <v>205</v>
      </c>
    </row>
    <row r="33" spans="1:5" ht="15" customHeight="1">
      <c r="A33" s="2" t="s">
        <v>225</v>
      </c>
      <c r="C33" s="80">
        <f>SUM(C30:C32)</f>
        <v>61337458.62707549</v>
      </c>
      <c r="D33" s="10"/>
      <c r="E33" s="33" t="s">
        <v>205</v>
      </c>
    </row>
    <row r="34" spans="1:5" ht="15" customHeight="1">
      <c r="A34" s="1" t="s">
        <v>219</v>
      </c>
      <c r="C34" s="52">
        <v>730093.7519614004</v>
      </c>
      <c r="D34" s="10"/>
      <c r="E34" s="33" t="s">
        <v>205</v>
      </c>
    </row>
    <row r="35" spans="1:5" ht="15" customHeight="1">
      <c r="A35" s="2" t="s">
        <v>146</v>
      </c>
      <c r="C35" s="53">
        <f>SUM(C33:C34)</f>
        <v>62067552.379036896</v>
      </c>
      <c r="D35" s="10"/>
      <c r="E35" s="53">
        <f>SUM(E33:E34)</f>
        <v>0</v>
      </c>
    </row>
    <row r="36" spans="1:5" ht="15" customHeight="1">
      <c r="A36" s="2"/>
      <c r="C36" s="52"/>
      <c r="D36" s="10"/>
      <c r="E36" s="33"/>
    </row>
    <row r="37" spans="1:5" ht="15" customHeight="1">
      <c r="A37" s="2"/>
      <c r="C37" s="52"/>
      <c r="D37" s="10"/>
      <c r="E37" s="33"/>
    </row>
    <row r="38" spans="1:5" ht="13.5">
      <c r="A38" s="2" t="s">
        <v>147</v>
      </c>
      <c r="C38" s="49"/>
      <c r="D38" s="10"/>
      <c r="E38" s="32"/>
    </row>
    <row r="39" spans="1:5" ht="13.5">
      <c r="A39" s="1" t="s">
        <v>230</v>
      </c>
      <c r="C39" s="49">
        <v>4307000</v>
      </c>
      <c r="D39" s="10"/>
      <c r="E39" s="33" t="s">
        <v>205</v>
      </c>
    </row>
    <row r="40" spans="1:5" ht="13.5">
      <c r="A40" s="1" t="s">
        <v>226</v>
      </c>
      <c r="C40" s="49">
        <f>'[1]Consol BS'!$O$97</f>
        <v>75000</v>
      </c>
      <c r="D40" s="10"/>
      <c r="E40" s="32" t="s">
        <v>205</v>
      </c>
    </row>
    <row r="41" spans="1:6" s="63" customFormat="1" ht="13.5">
      <c r="A41" s="63" t="s">
        <v>227</v>
      </c>
      <c r="C41" s="120">
        <v>288000</v>
      </c>
      <c r="D41" s="65"/>
      <c r="E41" s="121" t="s">
        <v>205</v>
      </c>
      <c r="F41" s="122"/>
    </row>
    <row r="42" spans="3:5" ht="13.5">
      <c r="C42" s="53">
        <f>SUM(C39:C41)</f>
        <v>4670000</v>
      </c>
      <c r="D42" s="10"/>
      <c r="E42" s="53">
        <f>SUM(E40:E41)</f>
        <v>0</v>
      </c>
    </row>
    <row r="43" spans="1:5" ht="9" customHeight="1">
      <c r="A43" s="2"/>
      <c r="C43" s="52"/>
      <c r="D43" s="10"/>
      <c r="E43" s="33"/>
    </row>
    <row r="44" spans="1:5" ht="13.5">
      <c r="A44" s="2" t="s">
        <v>20</v>
      </c>
      <c r="C44" s="49"/>
      <c r="D44" s="10"/>
      <c r="E44" s="32"/>
    </row>
    <row r="45" spans="1:5" ht="13.5">
      <c r="A45" s="1" t="s">
        <v>228</v>
      </c>
      <c r="C45" s="115">
        <v>12426253.527000003</v>
      </c>
      <c r="D45" s="9"/>
      <c r="E45" s="33" t="s">
        <v>205</v>
      </c>
    </row>
    <row r="46" spans="1:5" ht="13.5">
      <c r="A46" s="1" t="s">
        <v>229</v>
      </c>
      <c r="C46" s="115">
        <v>28669130.70223</v>
      </c>
      <c r="D46" s="9"/>
      <c r="E46" s="33" t="s">
        <v>205</v>
      </c>
    </row>
    <row r="47" spans="1:7" ht="13.5">
      <c r="A47" s="1" t="s">
        <v>126</v>
      </c>
      <c r="C47" s="115">
        <v>1820493.98</v>
      </c>
      <c r="D47" s="9"/>
      <c r="E47" s="33" t="s">
        <v>205</v>
      </c>
      <c r="G47" s="56"/>
    </row>
    <row r="48" spans="1:7" ht="13.5">
      <c r="A48" s="1" t="s">
        <v>233</v>
      </c>
      <c r="C48" s="115">
        <v>39127</v>
      </c>
      <c r="D48" s="9"/>
      <c r="E48" s="33" t="s">
        <v>205</v>
      </c>
      <c r="G48" s="56"/>
    </row>
    <row r="49" spans="1:5" ht="13.5">
      <c r="A49" s="1" t="s">
        <v>230</v>
      </c>
      <c r="C49" s="115">
        <v>128838.5</v>
      </c>
      <c r="D49" s="9"/>
      <c r="E49" s="33" t="s">
        <v>205</v>
      </c>
    </row>
    <row r="50" spans="1:5" ht="13.5">
      <c r="A50" s="1" t="s">
        <v>231</v>
      </c>
      <c r="C50" s="115">
        <v>979558.48</v>
      </c>
      <c r="D50" s="9"/>
      <c r="E50" s="33" t="s">
        <v>205</v>
      </c>
    </row>
    <row r="51" spans="3:5" ht="13.5">
      <c r="C51" s="53">
        <f>SUM(C45:C50)</f>
        <v>44063402.189229995</v>
      </c>
      <c r="D51" s="9"/>
      <c r="E51" s="99" t="s">
        <v>205</v>
      </c>
    </row>
    <row r="52" spans="1:5" ht="16.5" customHeight="1">
      <c r="A52" s="2" t="s">
        <v>148</v>
      </c>
      <c r="C52" s="53">
        <f>C51+C42</f>
        <v>48733402.189229995</v>
      </c>
      <c r="D52" s="10"/>
      <c r="E52" s="99" t="s">
        <v>205</v>
      </c>
    </row>
    <row r="53" spans="3:5" ht="9" customHeight="1">
      <c r="C53" s="26"/>
      <c r="D53" s="26"/>
      <c r="E53" s="31"/>
    </row>
    <row r="54" spans="1:5" ht="14.25" thickBot="1">
      <c r="A54" s="2" t="s">
        <v>149</v>
      </c>
      <c r="C54" s="112">
        <f>+C35+C52</f>
        <v>110800954.5682669</v>
      </c>
      <c r="D54" s="10"/>
      <c r="E54" s="113" t="s">
        <v>205</v>
      </c>
    </row>
    <row r="55" spans="3:5" ht="15.75" customHeight="1" thickTop="1">
      <c r="C55" s="68"/>
      <c r="E55" s="31"/>
    </row>
    <row r="56" spans="1:5" ht="30.75" customHeight="1">
      <c r="A56" s="123" t="s">
        <v>197</v>
      </c>
      <c r="B56" s="123"/>
      <c r="C56" s="111">
        <f>C33/C30/2</f>
        <v>0.7667182376304327</v>
      </c>
      <c r="E56" s="33" t="s">
        <v>205</v>
      </c>
    </row>
    <row r="59" ht="13.5">
      <c r="A59" s="4"/>
    </row>
    <row r="60" ht="13.5">
      <c r="A60" s="4"/>
    </row>
    <row r="61" ht="13.5">
      <c r="A61" s="4"/>
    </row>
    <row r="62" spans="1:6" s="37" customFormat="1" ht="13.5">
      <c r="A62" s="11"/>
      <c r="E62" s="66"/>
      <c r="F62" s="45"/>
    </row>
    <row r="63" spans="5:6" s="37" customFormat="1" ht="15" customHeight="1">
      <c r="E63" s="66"/>
      <c r="F63" s="45"/>
    </row>
    <row r="64" spans="5:6" s="37" customFormat="1" ht="12.75">
      <c r="E64" s="66"/>
      <c r="F64" s="45"/>
    </row>
  </sheetData>
  <sheetProtection/>
  <mergeCells count="1">
    <mergeCell ref="A56:B56"/>
  </mergeCells>
  <printOptions horizontalCentered="1"/>
  <pageMargins left="0.748031496062992" right="0.748031496062992" top="0.748031496062992" bottom="0.511811023622047" header="0.511811023622047" footer="0.511811023622047"/>
  <pageSetup firstPageNumber="2" useFirstPageNumber="1" fitToHeight="1" fitToWidth="1" horizontalDpi="600" verticalDpi="600" orientation="portrait" paperSize="9" scale="91"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45"/>
  <sheetViews>
    <sheetView zoomScaleSheetLayoutView="100" workbookViewId="0" topLeftCell="D30">
      <selection activeCell="D30" sqref="A1:IV16384"/>
    </sheetView>
  </sheetViews>
  <sheetFormatPr defaultColWidth="9.140625" defaultRowHeight="12.75"/>
  <cols>
    <col min="1" max="1" width="22.140625" style="1" customWidth="1"/>
    <col min="2" max="2" width="0.71875" style="1" customWidth="1"/>
    <col min="3" max="3" width="12.7109375" style="1" bestFit="1" customWidth="1"/>
    <col min="4" max="4" width="0.5625" style="1" customWidth="1"/>
    <col min="5" max="5" width="14.140625" style="1" customWidth="1"/>
    <col min="6" max="6" width="0.5625" style="1" customWidth="1"/>
    <col min="7" max="7" width="13.57421875" style="1" bestFit="1" customWidth="1"/>
    <col min="8" max="8" width="0.5625" style="1" customWidth="1"/>
    <col min="9" max="9" width="12.7109375" style="1" bestFit="1" customWidth="1"/>
    <col min="10" max="10" width="0.5625" style="1" customWidth="1"/>
    <col min="11" max="11" width="12.140625" style="1" bestFit="1" customWidth="1"/>
    <col min="12" max="12" width="0.5625" style="1" customWidth="1"/>
    <col min="13" max="13" width="12.140625" style="1" customWidth="1"/>
    <col min="14" max="14" width="0.5625" style="1" customWidth="1"/>
    <col min="15" max="15" width="12.421875" style="1" customWidth="1"/>
    <col min="16" max="16" width="14.57421875" style="1" customWidth="1"/>
    <col min="17" max="16384" width="9.140625" style="1" customWidth="1"/>
  </cols>
  <sheetData>
    <row r="1" spans="1:2" ht="13.5">
      <c r="A1" s="22" t="s">
        <v>216</v>
      </c>
      <c r="B1" s="22"/>
    </row>
    <row r="2" spans="1:2" ht="13.5">
      <c r="A2" s="22"/>
      <c r="B2" s="22"/>
    </row>
    <row r="3" spans="1:2" ht="13.5">
      <c r="A3" s="2" t="s">
        <v>215</v>
      </c>
      <c r="B3" s="2"/>
    </row>
    <row r="4" spans="1:11" ht="13.5">
      <c r="A4" s="1" t="s">
        <v>22</v>
      </c>
      <c r="K4" s="26"/>
    </row>
    <row r="6" spans="1:2" ht="13.5">
      <c r="A6" s="2" t="s">
        <v>49</v>
      </c>
      <c r="B6" s="2"/>
    </row>
    <row r="7" spans="1:2" ht="13.5">
      <c r="A7" s="2" t="s">
        <v>249</v>
      </c>
      <c r="B7" s="2"/>
    </row>
    <row r="8" spans="1:2" ht="13.5">
      <c r="A8" s="2"/>
      <c r="B8" s="2"/>
    </row>
    <row r="9" s="2" customFormat="1" ht="4.5" customHeight="1">
      <c r="C9" s="5"/>
    </row>
    <row r="10" spans="10:12" s="5" customFormat="1" ht="15.75" customHeight="1">
      <c r="J10" s="85"/>
      <c r="K10" s="5" t="s">
        <v>240</v>
      </c>
      <c r="L10" s="85"/>
    </row>
    <row r="11" spans="10:12" s="5" customFormat="1" ht="15.75" customHeight="1">
      <c r="J11" s="87"/>
      <c r="K11" s="5" t="s">
        <v>241</v>
      </c>
      <c r="L11" s="87"/>
    </row>
    <row r="12" spans="3:15" s="5" customFormat="1" ht="15.75" customHeight="1">
      <c r="C12" s="5" t="s">
        <v>36</v>
      </c>
      <c r="D12" s="85"/>
      <c r="E12" s="82" t="s">
        <v>36</v>
      </c>
      <c r="F12" s="85"/>
      <c r="G12" s="82" t="s">
        <v>209</v>
      </c>
      <c r="H12" s="85"/>
      <c r="I12" s="86" t="s">
        <v>37</v>
      </c>
      <c r="J12" s="87"/>
      <c r="K12" s="5" t="s">
        <v>239</v>
      </c>
      <c r="L12" s="87"/>
      <c r="M12" s="82" t="s">
        <v>242</v>
      </c>
      <c r="N12" s="85"/>
      <c r="O12" s="5" t="s">
        <v>194</v>
      </c>
    </row>
    <row r="13" spans="3:15" s="5" customFormat="1" ht="15.75" customHeight="1">
      <c r="C13" s="5" t="s">
        <v>38</v>
      </c>
      <c r="D13" s="87"/>
      <c r="E13" s="87" t="s">
        <v>255</v>
      </c>
      <c r="F13" s="87"/>
      <c r="G13" s="87" t="s">
        <v>210</v>
      </c>
      <c r="H13" s="87"/>
      <c r="I13" s="82" t="s">
        <v>39</v>
      </c>
      <c r="J13" s="87"/>
      <c r="K13" s="5" t="s">
        <v>196</v>
      </c>
      <c r="L13" s="87"/>
      <c r="M13" s="87" t="s">
        <v>243</v>
      </c>
      <c r="N13" s="87"/>
      <c r="O13" s="5" t="s">
        <v>195</v>
      </c>
    </row>
    <row r="14" spans="3:15" s="5" customFormat="1" ht="15.75" customHeight="1">
      <c r="C14" s="5" t="s">
        <v>246</v>
      </c>
      <c r="D14" s="87"/>
      <c r="E14" s="5" t="s">
        <v>246</v>
      </c>
      <c r="F14" s="87"/>
      <c r="G14" s="5" t="s">
        <v>246</v>
      </c>
      <c r="H14" s="87"/>
      <c r="I14" s="5" t="s">
        <v>246</v>
      </c>
      <c r="J14" s="87"/>
      <c r="K14" s="5" t="s">
        <v>246</v>
      </c>
      <c r="L14" s="87"/>
      <c r="M14" s="5" t="s">
        <v>246</v>
      </c>
      <c r="N14" s="87"/>
      <c r="O14" s="5" t="s">
        <v>246</v>
      </c>
    </row>
    <row r="15" spans="3:16" ht="17.25" customHeight="1">
      <c r="C15" s="33"/>
      <c r="D15" s="9"/>
      <c r="E15" s="9"/>
      <c r="F15" s="9"/>
      <c r="G15" s="9"/>
      <c r="H15" s="9"/>
      <c r="I15" s="9"/>
      <c r="J15" s="9"/>
      <c r="K15" s="9"/>
      <c r="L15" s="9"/>
      <c r="M15" s="9"/>
      <c r="N15" s="9"/>
      <c r="O15" s="10"/>
      <c r="P15" s="10"/>
    </row>
    <row r="16" spans="1:16" ht="13.5">
      <c r="A16" s="2" t="s">
        <v>244</v>
      </c>
      <c r="B16" s="2"/>
      <c r="C16" s="100">
        <v>2</v>
      </c>
      <c r="D16" s="80">
        <f>+D38</f>
        <v>0</v>
      </c>
      <c r="E16" s="80">
        <v>0</v>
      </c>
      <c r="F16" s="80"/>
      <c r="G16" s="80">
        <v>0</v>
      </c>
      <c r="H16" s="80"/>
      <c r="I16" s="80">
        <v>0</v>
      </c>
      <c r="J16" s="80"/>
      <c r="K16" s="80">
        <v>0</v>
      </c>
      <c r="L16" s="80"/>
      <c r="M16" s="80">
        <v>0</v>
      </c>
      <c r="N16" s="80"/>
      <c r="O16" s="101">
        <f>SUM(C16:M16)</f>
        <v>2</v>
      </c>
      <c r="P16" s="52"/>
    </row>
    <row r="17" spans="1:16" ht="13.5">
      <c r="A17" s="2"/>
      <c r="B17" s="2"/>
      <c r="C17" s="118"/>
      <c r="D17" s="52"/>
      <c r="E17" s="52"/>
      <c r="F17" s="52"/>
      <c r="G17" s="52"/>
      <c r="H17" s="52"/>
      <c r="I17" s="52"/>
      <c r="J17" s="52"/>
      <c r="K17" s="52"/>
      <c r="L17" s="52"/>
      <c r="M17" s="52"/>
      <c r="N17" s="52"/>
      <c r="O17" s="119"/>
      <c r="P17" s="52"/>
    </row>
    <row r="18" spans="1:16" ht="13.5">
      <c r="A18" s="2" t="s">
        <v>247</v>
      </c>
      <c r="B18" s="2"/>
      <c r="C18" s="102">
        <v>39999998</v>
      </c>
      <c r="D18" s="50"/>
      <c r="E18" s="50">
        <v>21966476</v>
      </c>
      <c r="F18" s="50"/>
      <c r="G18" s="50">
        <v>-16837807</v>
      </c>
      <c r="H18" s="50"/>
      <c r="I18" s="50">
        <v>8625647.501866896</v>
      </c>
      <c r="J18" s="50"/>
      <c r="K18" s="50">
        <v>5378</v>
      </c>
      <c r="L18" s="50"/>
      <c r="M18" s="50">
        <f>'[1]Consol BS'!$N$89</f>
        <v>477298.60240000003</v>
      </c>
      <c r="N18" s="50"/>
      <c r="O18" s="103">
        <f>SUM(C18:M18)</f>
        <v>54236991.10426689</v>
      </c>
      <c r="P18" s="52"/>
    </row>
    <row r="19" spans="1:16" ht="13.5">
      <c r="A19" s="2"/>
      <c r="B19" s="2"/>
      <c r="C19" s="52">
        <f>SUM(C16:C18)</f>
        <v>40000000</v>
      </c>
      <c r="D19" s="52"/>
      <c r="E19" s="52">
        <f>SUM(E16:E18)</f>
        <v>21966476</v>
      </c>
      <c r="F19" s="52"/>
      <c r="G19" s="52">
        <f>SUM(G16:G18)</f>
        <v>-16837807</v>
      </c>
      <c r="H19" s="52"/>
      <c r="I19" s="52">
        <f>SUM(I16:I18)</f>
        <v>8625647.501866896</v>
      </c>
      <c r="J19" s="52"/>
      <c r="K19" s="52">
        <f>SUM(K16:K18)</f>
        <v>5378</v>
      </c>
      <c r="L19" s="52"/>
      <c r="M19" s="52">
        <f>SUM(M16:M18)</f>
        <v>477298.60240000003</v>
      </c>
      <c r="N19" s="52"/>
      <c r="O19" s="52">
        <f>SUM(O16:O18)</f>
        <v>54236993.10426689</v>
      </c>
      <c r="P19" s="52"/>
    </row>
    <row r="20" spans="1:16" ht="13.5">
      <c r="A20" s="2"/>
      <c r="B20" s="2"/>
      <c r="C20" s="52"/>
      <c r="D20" s="52"/>
      <c r="E20" s="52"/>
      <c r="F20" s="52"/>
      <c r="G20" s="52"/>
      <c r="H20" s="52"/>
      <c r="I20" s="52"/>
      <c r="J20" s="52"/>
      <c r="K20" s="52"/>
      <c r="L20" s="52"/>
      <c r="M20" s="52"/>
      <c r="N20" s="52"/>
      <c r="O20" s="49"/>
      <c r="P20" s="49"/>
    </row>
    <row r="21" spans="1:16" ht="13.5">
      <c r="A21" s="2"/>
      <c r="B21" s="2"/>
      <c r="C21" s="52"/>
      <c r="D21" s="52"/>
      <c r="E21" s="52"/>
      <c r="F21" s="52"/>
      <c r="G21" s="52"/>
      <c r="H21" s="52"/>
      <c r="I21" s="52"/>
      <c r="J21" s="52"/>
      <c r="K21" s="52"/>
      <c r="L21" s="52"/>
      <c r="M21" s="52"/>
      <c r="N21" s="52"/>
      <c r="O21" s="49"/>
      <c r="P21" s="49"/>
    </row>
    <row r="22" spans="1:16" ht="13.5">
      <c r="A22" s="2" t="s">
        <v>139</v>
      </c>
      <c r="B22" s="2"/>
      <c r="C22" s="52">
        <v>0</v>
      </c>
      <c r="D22" s="52"/>
      <c r="E22" s="52">
        <v>0</v>
      </c>
      <c r="F22" s="52"/>
      <c r="G22" s="52">
        <v>0</v>
      </c>
      <c r="H22" s="52"/>
      <c r="I22" s="52">
        <f>'CIS '!I37</f>
        <v>7577764.375208617</v>
      </c>
      <c r="J22" s="52"/>
      <c r="K22" s="52">
        <v>0</v>
      </c>
      <c r="L22" s="54"/>
      <c r="M22" s="52">
        <f>-'CIS '!I35</f>
        <v>252795.14956140032</v>
      </c>
      <c r="N22" s="54"/>
      <c r="O22" s="49">
        <f>SUM(C22:M22)</f>
        <v>7830559.524770018</v>
      </c>
      <c r="P22" s="49"/>
    </row>
    <row r="23" spans="1:16" ht="13.5">
      <c r="A23" s="54"/>
      <c r="B23" s="54"/>
      <c r="C23" s="50"/>
      <c r="D23" s="50"/>
      <c r="E23" s="50"/>
      <c r="F23" s="50"/>
      <c r="G23" s="50"/>
      <c r="H23" s="50"/>
      <c r="I23" s="50"/>
      <c r="J23" s="50"/>
      <c r="K23" s="50"/>
      <c r="L23" s="50"/>
      <c r="M23" s="50"/>
      <c r="N23" s="52"/>
      <c r="O23" s="49"/>
      <c r="P23" s="49"/>
    </row>
    <row r="24" spans="1:16" ht="13.5">
      <c r="A24" s="2"/>
      <c r="B24" s="2"/>
      <c r="C24" s="49"/>
      <c r="D24" s="49"/>
      <c r="E24" s="49"/>
      <c r="F24" s="49"/>
      <c r="G24" s="49"/>
      <c r="H24" s="49"/>
      <c r="I24" s="49"/>
      <c r="J24" s="49"/>
      <c r="K24" s="49"/>
      <c r="L24" s="49"/>
      <c r="M24" s="49"/>
      <c r="N24" s="49"/>
      <c r="O24" s="80"/>
      <c r="P24" s="52"/>
    </row>
    <row r="25" spans="1:19" ht="14.25" thickBot="1">
      <c r="A25" s="2" t="s">
        <v>254</v>
      </c>
      <c r="B25" s="2"/>
      <c r="C25" s="81">
        <f>SUM(C19:C23)</f>
        <v>40000000</v>
      </c>
      <c r="D25" s="81">
        <f>SUM(D16:D23)</f>
        <v>0</v>
      </c>
      <c r="E25" s="81">
        <f>SUM(E19:E23)</f>
        <v>21966476</v>
      </c>
      <c r="F25" s="81"/>
      <c r="G25" s="81">
        <f>SUM(G19:G23)</f>
        <v>-16837807</v>
      </c>
      <c r="H25" s="81">
        <f>SUM(H16:H23)</f>
        <v>0</v>
      </c>
      <c r="I25" s="81">
        <f>SUM(I19:I23)</f>
        <v>16203411.877075512</v>
      </c>
      <c r="J25" s="81"/>
      <c r="K25" s="81">
        <f>SUM(K19:K23)</f>
        <v>5378</v>
      </c>
      <c r="L25" s="81">
        <f>SUM(L16:L23)</f>
        <v>0</v>
      </c>
      <c r="M25" s="81">
        <f>SUM(M19:M23)</f>
        <v>730093.7519614004</v>
      </c>
      <c r="N25" s="81"/>
      <c r="O25" s="81">
        <f>SUM(O19:O23)</f>
        <v>62067552.6290369</v>
      </c>
      <c r="P25" s="115"/>
      <c r="S25" s="56"/>
    </row>
    <row r="26" spans="3:16" ht="14.25" thickTop="1">
      <c r="C26" s="63"/>
      <c r="D26" s="63"/>
      <c r="E26" s="63"/>
      <c r="F26" s="63"/>
      <c r="G26" s="63"/>
      <c r="H26" s="63"/>
      <c r="I26" s="63"/>
      <c r="J26" s="63"/>
      <c r="K26" s="63"/>
      <c r="L26" s="63"/>
      <c r="M26" s="63"/>
      <c r="N26" s="63"/>
      <c r="O26" s="65"/>
      <c r="P26" s="65"/>
    </row>
    <row r="27" spans="3:14" ht="13.5">
      <c r="C27" s="33"/>
      <c r="D27" s="9"/>
      <c r="E27" s="9"/>
      <c r="F27" s="9"/>
      <c r="G27" s="9"/>
      <c r="H27" s="9"/>
      <c r="I27" s="9"/>
      <c r="J27" s="9"/>
      <c r="K27" s="9"/>
      <c r="L27" s="9"/>
      <c r="M27" s="9"/>
      <c r="N27" s="9"/>
    </row>
    <row r="28" spans="1:14" s="63" customFormat="1" ht="13.5">
      <c r="A28" s="63" t="s">
        <v>245</v>
      </c>
      <c r="C28" s="116"/>
      <c r="D28" s="117"/>
      <c r="E28" s="117"/>
      <c r="F28" s="117"/>
      <c r="G28" s="117"/>
      <c r="H28" s="117"/>
      <c r="I28" s="117"/>
      <c r="J28" s="117"/>
      <c r="K28" s="117"/>
      <c r="L28" s="117"/>
      <c r="M28" s="117"/>
      <c r="N28" s="117"/>
    </row>
    <row r="29" spans="1:14" s="63" customFormat="1" ht="13.5">
      <c r="A29" s="63" t="s">
        <v>217</v>
      </c>
      <c r="C29" s="116"/>
      <c r="D29" s="117"/>
      <c r="E29" s="117"/>
      <c r="F29" s="117"/>
      <c r="G29" s="117"/>
      <c r="H29" s="117"/>
      <c r="I29" s="117"/>
      <c r="J29" s="117"/>
      <c r="K29" s="117"/>
      <c r="L29" s="117"/>
      <c r="M29" s="117"/>
      <c r="N29" s="117"/>
    </row>
    <row r="30" spans="1:14" s="63" customFormat="1" ht="13.5">
      <c r="A30" s="63" t="s">
        <v>218</v>
      </c>
      <c r="C30" s="116"/>
      <c r="D30" s="117"/>
      <c r="E30" s="117"/>
      <c r="F30" s="117"/>
      <c r="G30" s="117"/>
      <c r="H30" s="117"/>
      <c r="I30" s="117"/>
      <c r="J30" s="117"/>
      <c r="K30" s="117"/>
      <c r="L30" s="117"/>
      <c r="M30" s="117"/>
      <c r="N30" s="117"/>
    </row>
    <row r="31" spans="1:14" s="63" customFormat="1" ht="13.5">
      <c r="A31" s="63" t="s">
        <v>211</v>
      </c>
      <c r="C31" s="116"/>
      <c r="D31" s="117"/>
      <c r="E31" s="117"/>
      <c r="F31" s="117"/>
      <c r="G31" s="117"/>
      <c r="H31" s="117"/>
      <c r="I31" s="117"/>
      <c r="J31" s="117"/>
      <c r="K31" s="117"/>
      <c r="L31" s="117"/>
      <c r="M31" s="117"/>
      <c r="N31" s="117"/>
    </row>
    <row r="32" spans="3:14" ht="13.5">
      <c r="C32" s="33"/>
      <c r="D32" s="9"/>
      <c r="E32" s="9"/>
      <c r="F32" s="9"/>
      <c r="G32" s="9"/>
      <c r="H32" s="9"/>
      <c r="I32" s="9"/>
      <c r="J32" s="9"/>
      <c r="K32" s="9"/>
      <c r="L32" s="9"/>
      <c r="M32" s="9"/>
      <c r="N32" s="9"/>
    </row>
    <row r="33" spans="3:14" ht="13.5">
      <c r="C33" s="33"/>
      <c r="D33" s="9"/>
      <c r="E33" s="9"/>
      <c r="F33" s="9"/>
      <c r="G33" s="9"/>
      <c r="H33" s="9"/>
      <c r="I33" s="9"/>
      <c r="J33" s="9"/>
      <c r="K33" s="9"/>
      <c r="L33" s="9"/>
      <c r="M33" s="9"/>
      <c r="N33" s="9"/>
    </row>
    <row r="34" spans="3:14" ht="13.5">
      <c r="C34" s="33"/>
      <c r="D34" s="9"/>
      <c r="E34" s="9"/>
      <c r="F34" s="9"/>
      <c r="G34" s="9"/>
      <c r="H34" s="9"/>
      <c r="I34" s="9"/>
      <c r="J34" s="9"/>
      <c r="K34" s="9"/>
      <c r="L34" s="9"/>
      <c r="M34" s="9"/>
      <c r="N34" s="9"/>
    </row>
    <row r="35" spans="3:14" ht="13.5">
      <c r="C35" s="33"/>
      <c r="D35" s="9"/>
      <c r="E35" s="9"/>
      <c r="F35" s="9"/>
      <c r="G35" s="9"/>
      <c r="H35" s="9"/>
      <c r="I35" s="9"/>
      <c r="J35" s="9"/>
      <c r="K35" s="9"/>
      <c r="L35" s="9"/>
      <c r="M35" s="9"/>
      <c r="N35" s="9"/>
    </row>
    <row r="36" spans="3:14" ht="13.5">
      <c r="C36" s="33"/>
      <c r="D36" s="9"/>
      <c r="E36" s="9"/>
      <c r="F36" s="9"/>
      <c r="G36" s="9"/>
      <c r="H36" s="9"/>
      <c r="I36" s="9"/>
      <c r="J36" s="9"/>
      <c r="K36" s="9"/>
      <c r="L36" s="9"/>
      <c r="M36" s="9"/>
      <c r="N36" s="9"/>
    </row>
    <row r="37" spans="3:14" ht="13.5">
      <c r="C37" s="33"/>
      <c r="D37" s="9"/>
      <c r="E37" s="9"/>
      <c r="F37" s="9"/>
      <c r="G37" s="9"/>
      <c r="H37" s="9"/>
      <c r="I37" s="9"/>
      <c r="J37" s="9"/>
      <c r="K37" s="9"/>
      <c r="L37" s="9"/>
      <c r="M37" s="9"/>
      <c r="N37" s="9"/>
    </row>
    <row r="38" spans="3:14" ht="13.5">
      <c r="C38" s="33"/>
      <c r="D38" s="9"/>
      <c r="E38" s="9"/>
      <c r="F38" s="9"/>
      <c r="G38" s="9"/>
      <c r="H38" s="9"/>
      <c r="I38" s="9"/>
      <c r="J38" s="9"/>
      <c r="K38" s="9"/>
      <c r="L38" s="9"/>
      <c r="M38" s="9"/>
      <c r="N38" s="9"/>
    </row>
    <row r="39" spans="3:14" ht="13.5">
      <c r="C39" s="33"/>
      <c r="D39" s="9"/>
      <c r="E39" s="9"/>
      <c r="F39" s="9"/>
      <c r="G39" s="9"/>
      <c r="H39" s="9"/>
      <c r="I39" s="9"/>
      <c r="J39" s="9"/>
      <c r="K39" s="9"/>
      <c r="L39" s="9"/>
      <c r="M39" s="9"/>
      <c r="N39" s="9"/>
    </row>
    <row r="40" spans="3:14" ht="13.5">
      <c r="C40" s="9"/>
      <c r="D40" s="9"/>
      <c r="E40" s="9"/>
      <c r="F40" s="9"/>
      <c r="G40" s="9"/>
      <c r="H40" s="9"/>
      <c r="I40" s="9"/>
      <c r="J40" s="9"/>
      <c r="K40" s="9"/>
      <c r="L40" s="9"/>
      <c r="M40" s="9"/>
      <c r="N40" s="9"/>
    </row>
    <row r="41" spans="3:14" ht="13.5">
      <c r="C41" s="9"/>
      <c r="D41" s="9"/>
      <c r="E41" s="9"/>
      <c r="F41" s="9"/>
      <c r="G41" s="9"/>
      <c r="H41" s="9"/>
      <c r="I41" s="9"/>
      <c r="J41" s="9"/>
      <c r="K41" s="9"/>
      <c r="L41" s="9"/>
      <c r="M41" s="9"/>
      <c r="N41" s="9"/>
    </row>
    <row r="42" spans="3:14" ht="13.5">
      <c r="C42" s="9"/>
      <c r="D42" s="9"/>
      <c r="E42" s="9"/>
      <c r="F42" s="9"/>
      <c r="G42" s="9"/>
      <c r="H42" s="9"/>
      <c r="I42" s="9"/>
      <c r="J42" s="9"/>
      <c r="K42" s="9"/>
      <c r="L42" s="9"/>
      <c r="M42" s="9"/>
      <c r="N42" s="9"/>
    </row>
    <row r="44" s="36" customFormat="1" ht="12"/>
    <row r="45" s="36" customFormat="1" ht="13.5">
      <c r="A45" s="1"/>
    </row>
  </sheetData>
  <sheetProtection/>
  <printOptions horizontalCentered="1"/>
  <pageMargins left="0.45" right="0.31496062992126" top="0.708661417322835" bottom="0.748031496062992" header="0.511811023622047" footer="0.511811023622047"/>
  <pageSetup firstPageNumber="3" useFirstPageNumber="1" fitToHeight="1" fitToWidth="1" horizontalDpi="600" verticalDpi="600" orientation="portrait" paperSize="9" scale="7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tabSelected="1" zoomScaleSheetLayoutView="100" workbookViewId="0" topLeftCell="A7">
      <selection activeCell="A37" sqref="A1:IV16384"/>
    </sheetView>
  </sheetViews>
  <sheetFormatPr defaultColWidth="9.140625" defaultRowHeight="12.75"/>
  <cols>
    <col min="1" max="3" width="9.140625" style="1" customWidth="1"/>
    <col min="4" max="4" width="24.00390625" style="1" customWidth="1"/>
    <col min="5" max="5" width="15.28125" style="83" bestFit="1" customWidth="1"/>
    <col min="6" max="6" width="0.71875" style="1" customWidth="1"/>
    <col min="7" max="7" width="18.421875" style="6" customWidth="1"/>
    <col min="8" max="8" width="0.85546875" style="1" customWidth="1"/>
    <col min="9" max="9" width="9.140625" style="1" customWidth="1"/>
    <col min="10" max="10" width="11.421875" style="1" bestFit="1" customWidth="1"/>
    <col min="11" max="11" width="9.57421875" style="1" bestFit="1" customWidth="1"/>
    <col min="12" max="16384" width="9.140625" style="1" customWidth="1"/>
  </cols>
  <sheetData>
    <row r="1" ht="13.5">
      <c r="A1" s="22" t="s">
        <v>216</v>
      </c>
    </row>
    <row r="2" ht="13.5">
      <c r="A2" s="22"/>
    </row>
    <row r="3" ht="13.5">
      <c r="A3" s="2" t="s">
        <v>215</v>
      </c>
    </row>
    <row r="4" ht="13.5">
      <c r="A4" s="1" t="s">
        <v>22</v>
      </c>
    </row>
    <row r="6" ht="13.5">
      <c r="A6" s="2" t="s">
        <v>41</v>
      </c>
    </row>
    <row r="7" ht="13.5">
      <c r="A7" s="2" t="s">
        <v>249</v>
      </c>
    </row>
    <row r="9" spans="5:7" s="6" customFormat="1" ht="13.5">
      <c r="E9" s="88" t="s">
        <v>212</v>
      </c>
      <c r="G9" s="6" t="s">
        <v>214</v>
      </c>
    </row>
    <row r="10" spans="5:7" s="6" customFormat="1" ht="13.5">
      <c r="E10" s="88" t="s">
        <v>213</v>
      </c>
      <c r="G10" s="6" t="s">
        <v>213</v>
      </c>
    </row>
    <row r="11" spans="5:7" s="6" customFormat="1" ht="13.5">
      <c r="E11" s="88" t="s">
        <v>252</v>
      </c>
      <c r="G11" s="64" t="s">
        <v>200</v>
      </c>
    </row>
    <row r="12" spans="5:7" s="6" customFormat="1" ht="13.5">
      <c r="E12" s="5" t="s">
        <v>246</v>
      </c>
      <c r="G12" s="84"/>
    </row>
    <row r="14" spans="1:7" ht="15">
      <c r="A14" s="60" t="s">
        <v>199</v>
      </c>
      <c r="B14" s="27"/>
      <c r="C14" s="27"/>
      <c r="D14" s="27"/>
      <c r="E14" s="89">
        <v>8789381.582770001</v>
      </c>
      <c r="G14" s="105" t="s">
        <v>205</v>
      </c>
    </row>
    <row r="15" spans="1:7" ht="15">
      <c r="A15" s="60"/>
      <c r="B15" s="27"/>
      <c r="C15" s="27"/>
      <c r="D15" s="27"/>
      <c r="E15" s="89"/>
      <c r="G15" s="105"/>
    </row>
    <row r="16" spans="1:7" ht="15">
      <c r="A16" s="60" t="s">
        <v>42</v>
      </c>
      <c r="B16" s="27"/>
      <c r="C16" s="27"/>
      <c r="D16" s="27"/>
      <c r="E16" s="90"/>
      <c r="G16" s="106"/>
    </row>
    <row r="17" spans="1:7" ht="15">
      <c r="A17" s="60" t="s">
        <v>198</v>
      </c>
      <c r="B17" s="27"/>
      <c r="C17" s="27"/>
      <c r="D17" s="27"/>
      <c r="E17" s="90">
        <v>559487.254</v>
      </c>
      <c r="G17" s="105" t="s">
        <v>205</v>
      </c>
    </row>
    <row r="18" spans="1:10" ht="15">
      <c r="A18" s="60" t="s">
        <v>43</v>
      </c>
      <c r="B18" s="27"/>
      <c r="C18" s="27"/>
      <c r="D18" s="27"/>
      <c r="E18" s="91">
        <v>518337.31</v>
      </c>
      <c r="G18" s="107" t="s">
        <v>205</v>
      </c>
      <c r="J18" s="56"/>
    </row>
    <row r="19" spans="1:10" ht="15">
      <c r="A19" s="61" t="s">
        <v>35</v>
      </c>
      <c r="B19" s="27"/>
      <c r="C19" s="27"/>
      <c r="D19" s="27"/>
      <c r="E19" s="90">
        <f>SUM(E14:E18)</f>
        <v>9867206.146770002</v>
      </c>
      <c r="G19" s="105" t="s">
        <v>205</v>
      </c>
      <c r="J19" s="56"/>
    </row>
    <row r="20" spans="1:7" ht="15">
      <c r="A20" s="27"/>
      <c r="B20" s="27"/>
      <c r="C20" s="27"/>
      <c r="D20" s="27"/>
      <c r="E20" s="90"/>
      <c r="G20" s="106"/>
    </row>
    <row r="21" spans="1:7" ht="15">
      <c r="A21" s="60" t="s">
        <v>44</v>
      </c>
      <c r="B21" s="27"/>
      <c r="C21" s="27"/>
      <c r="D21" s="27"/>
      <c r="E21" s="91">
        <v>-11809572.658770002</v>
      </c>
      <c r="G21" s="107" t="s">
        <v>205</v>
      </c>
    </row>
    <row r="22" spans="1:7" ht="15">
      <c r="A22" s="27"/>
      <c r="B22" s="27"/>
      <c r="C22" s="27"/>
      <c r="D22" s="27"/>
      <c r="E22" s="89">
        <f>SUM(E19:E21)</f>
        <v>-1942366.512</v>
      </c>
      <c r="G22" s="105" t="s">
        <v>205</v>
      </c>
    </row>
    <row r="23" spans="1:7" ht="15">
      <c r="A23" s="27" t="s">
        <v>108</v>
      </c>
      <c r="B23" s="27"/>
      <c r="C23" s="27"/>
      <c r="D23" s="27"/>
      <c r="E23" s="89">
        <v>-532221.45</v>
      </c>
      <c r="G23" s="105" t="s">
        <v>205</v>
      </c>
    </row>
    <row r="24" spans="1:7" ht="15">
      <c r="A24" s="27" t="s">
        <v>248</v>
      </c>
      <c r="B24" s="27"/>
      <c r="C24" s="27"/>
      <c r="D24" s="27"/>
      <c r="E24" s="89">
        <v>-3501469.61</v>
      </c>
      <c r="G24" s="105" t="s">
        <v>205</v>
      </c>
    </row>
    <row r="25" spans="1:11" ht="15">
      <c r="A25" s="60" t="s">
        <v>45</v>
      </c>
      <c r="B25" s="27"/>
      <c r="C25" s="27"/>
      <c r="D25" s="27"/>
      <c r="E25" s="92">
        <f>SUM(E22:E24)</f>
        <v>-5976057.572000001</v>
      </c>
      <c r="G25" s="108" t="s">
        <v>205</v>
      </c>
      <c r="J25" s="10"/>
      <c r="K25" s="56"/>
    </row>
    <row r="26" spans="1:7" ht="15">
      <c r="A26" s="27"/>
      <c r="B26" s="27"/>
      <c r="C26" s="27"/>
      <c r="D26" s="27"/>
      <c r="E26" s="89"/>
      <c r="G26" s="105"/>
    </row>
    <row r="27" spans="1:7" ht="15">
      <c r="A27" s="59" t="s">
        <v>46</v>
      </c>
      <c r="B27" s="28"/>
      <c r="C27" s="28"/>
      <c r="D27" s="28"/>
      <c r="E27" s="89"/>
      <c r="G27" s="105"/>
    </row>
    <row r="28" spans="1:7" ht="15">
      <c r="A28" s="1" t="s">
        <v>109</v>
      </c>
      <c r="B28" s="28"/>
      <c r="C28" s="28"/>
      <c r="D28" s="28"/>
      <c r="E28" s="89">
        <v>13884.14</v>
      </c>
      <c r="G28" s="105"/>
    </row>
    <row r="29" spans="1:7" ht="15">
      <c r="A29" s="70" t="s">
        <v>235</v>
      </c>
      <c r="B29" s="28"/>
      <c r="C29" s="28"/>
      <c r="D29" s="28"/>
      <c r="E29" s="89">
        <v>622207.99</v>
      </c>
      <c r="G29" s="105"/>
    </row>
    <row r="30" spans="1:7" ht="15">
      <c r="A30" s="70" t="s">
        <v>256</v>
      </c>
      <c r="B30" s="28"/>
      <c r="C30" s="28"/>
      <c r="D30" s="28"/>
      <c r="E30" s="89">
        <v>464858.017</v>
      </c>
      <c r="G30" s="105"/>
    </row>
    <row r="31" spans="1:7" ht="15">
      <c r="A31" s="27" t="s">
        <v>129</v>
      </c>
      <c r="B31" s="28"/>
      <c r="C31" s="28"/>
      <c r="D31" s="28"/>
      <c r="E31" s="89">
        <v>-2945549.865</v>
      </c>
      <c r="G31" s="105" t="s">
        <v>205</v>
      </c>
    </row>
    <row r="32" spans="1:10" ht="15">
      <c r="A32" s="29"/>
      <c r="B32" s="28"/>
      <c r="C32" s="28"/>
      <c r="D32" s="28"/>
      <c r="E32" s="92">
        <f>SUM(E28:E31)</f>
        <v>-1844599.7180000003</v>
      </c>
      <c r="F32" s="26"/>
      <c r="G32" s="108" t="s">
        <v>205</v>
      </c>
      <c r="J32" s="10"/>
    </row>
    <row r="33" spans="1:7" ht="15">
      <c r="A33" s="59" t="s">
        <v>47</v>
      </c>
      <c r="B33" s="28"/>
      <c r="C33" s="28"/>
      <c r="D33" s="28"/>
      <c r="E33" s="89"/>
      <c r="G33" s="105"/>
    </row>
    <row r="34" spans="1:7" ht="15">
      <c r="A34" s="70" t="s">
        <v>257</v>
      </c>
      <c r="B34" s="28"/>
      <c r="C34" s="28"/>
      <c r="D34" s="28"/>
      <c r="E34" s="89">
        <v>20507331</v>
      </c>
      <c r="G34" s="105"/>
    </row>
    <row r="35" spans="1:7" ht="15">
      <c r="A35" s="70" t="s">
        <v>237</v>
      </c>
      <c r="B35" s="28"/>
      <c r="C35" s="28"/>
      <c r="D35" s="28"/>
      <c r="E35" s="89">
        <f>'[1]Consol CF'!$M$49</f>
        <v>5000000</v>
      </c>
      <c r="G35" s="105" t="s">
        <v>205</v>
      </c>
    </row>
    <row r="36" spans="1:7" ht="15">
      <c r="A36" s="70" t="s">
        <v>236</v>
      </c>
      <c r="B36" s="28"/>
      <c r="C36" s="28"/>
      <c r="D36" s="28"/>
      <c r="E36" s="89">
        <v>-7243979.02</v>
      </c>
      <c r="G36" s="105" t="s">
        <v>205</v>
      </c>
    </row>
    <row r="37" spans="1:9" ht="15">
      <c r="A37" s="70" t="s">
        <v>238</v>
      </c>
      <c r="B37" s="28"/>
      <c r="C37" s="28"/>
      <c r="D37" s="28"/>
      <c r="E37" s="89">
        <v>-30818.92</v>
      </c>
      <c r="G37" s="105" t="s">
        <v>205</v>
      </c>
      <c r="I37" s="56"/>
    </row>
    <row r="38" spans="1:11" ht="15">
      <c r="A38" s="28"/>
      <c r="B38" s="28"/>
      <c r="C38" s="28"/>
      <c r="D38" s="28"/>
      <c r="E38" s="92">
        <f>SUM(E34:E37)</f>
        <v>18232533.06</v>
      </c>
      <c r="G38" s="108" t="s">
        <v>205</v>
      </c>
      <c r="J38" s="10"/>
      <c r="K38" s="56"/>
    </row>
    <row r="39" spans="1:7" ht="15">
      <c r="A39" s="28"/>
      <c r="B39" s="28"/>
      <c r="C39" s="28"/>
      <c r="D39" s="28"/>
      <c r="E39" s="89"/>
      <c r="G39" s="105"/>
    </row>
    <row r="40" spans="1:7" ht="15">
      <c r="A40" s="59" t="s">
        <v>48</v>
      </c>
      <c r="B40" s="28"/>
      <c r="C40" s="28"/>
      <c r="D40" s="28"/>
      <c r="E40" s="89">
        <f>+E25+E32+E38</f>
        <v>10411875.769999998</v>
      </c>
      <c r="G40" s="105" t="s">
        <v>205</v>
      </c>
    </row>
    <row r="41" spans="1:7" ht="15">
      <c r="A41" s="59" t="s">
        <v>202</v>
      </c>
      <c r="B41" s="28"/>
      <c r="C41" s="28"/>
      <c r="D41" s="28"/>
      <c r="E41" s="89">
        <v>-858321.6430000002</v>
      </c>
      <c r="G41" s="105"/>
    </row>
    <row r="42" spans="1:7" ht="15">
      <c r="A42" s="2" t="s">
        <v>203</v>
      </c>
      <c r="B42" s="28"/>
      <c r="C42" s="28"/>
      <c r="D42" s="28"/>
      <c r="E42" s="91"/>
      <c r="G42" s="107" t="s">
        <v>205</v>
      </c>
    </row>
    <row r="43" spans="1:7" ht="15">
      <c r="A43" s="59"/>
      <c r="B43" s="28"/>
      <c r="C43" s="28"/>
      <c r="D43" s="97"/>
      <c r="E43" s="89"/>
      <c r="G43" s="105"/>
    </row>
    <row r="44" spans="1:11" ht="15.75" thickBot="1">
      <c r="A44" s="59" t="s">
        <v>204</v>
      </c>
      <c r="B44" s="28"/>
      <c r="C44" s="28"/>
      <c r="D44" s="30"/>
      <c r="E44" s="93">
        <f>SUM(E40:E43)</f>
        <v>9553554.126999997</v>
      </c>
      <c r="G44" s="109" t="s">
        <v>205</v>
      </c>
      <c r="K44" s="56"/>
    </row>
    <row r="45" spans="1:11" ht="15.75" thickTop="1">
      <c r="A45" s="59"/>
      <c r="B45" s="28"/>
      <c r="C45" s="28"/>
      <c r="D45" s="30"/>
      <c r="E45" s="89"/>
      <c r="G45" s="105"/>
      <c r="K45" s="56"/>
    </row>
    <row r="46" spans="1:7" ht="15">
      <c r="A46" s="28"/>
      <c r="B46" s="28"/>
      <c r="C46" s="28"/>
      <c r="D46" s="28"/>
      <c r="E46" s="89"/>
      <c r="G46" s="105"/>
    </row>
    <row r="48" ht="13.5">
      <c r="A48" s="4"/>
    </row>
    <row r="49" ht="13.5">
      <c r="A49" s="4"/>
    </row>
    <row r="50" spans="1:7" s="37" customFormat="1" ht="13.5">
      <c r="A50" s="11"/>
      <c r="E50" s="94"/>
      <c r="G50" s="110"/>
    </row>
    <row r="51" spans="5:7" s="37" customFormat="1" ht="12.75">
      <c r="E51" s="95"/>
      <c r="G51" s="110"/>
    </row>
    <row r="52" spans="5:7" s="37" customFormat="1" ht="12.75">
      <c r="E52" s="95"/>
      <c r="G52" s="110"/>
    </row>
    <row r="53" spans="5:7" s="37" customFormat="1" ht="12.75">
      <c r="E53" s="94"/>
      <c r="G53" s="110"/>
    </row>
    <row r="54" spans="5:7" s="37" customFormat="1" ht="12.75">
      <c r="E54" s="94"/>
      <c r="G54" s="110"/>
    </row>
    <row r="55" spans="5:7" s="37" customFormat="1" ht="12.75">
      <c r="E55" s="94"/>
      <c r="G55" s="110"/>
    </row>
    <row r="56" spans="5:7" s="37" customFormat="1" ht="12.75">
      <c r="E56" s="94"/>
      <c r="G56" s="110"/>
    </row>
    <row r="57" spans="5:7" s="37" customFormat="1" ht="12.75">
      <c r="E57" s="94"/>
      <c r="G57" s="110"/>
    </row>
    <row r="58" spans="5:7" s="37" customFormat="1" ht="12.75">
      <c r="E58" s="94"/>
      <c r="G58" s="110"/>
    </row>
    <row r="59" spans="5:7" s="37" customFormat="1" ht="12.75">
      <c r="E59" s="94"/>
      <c r="G59" s="110"/>
    </row>
  </sheetData>
  <sheetProtection/>
  <printOptions horizontalCentered="1"/>
  <pageMargins left="0.748031496062992" right="0.31496062992126" top="0.590551181102362" bottom="0.31496062992126" header="0.511811023622047" footer="0.236220472440945"/>
  <pageSetup firstPageNumber="4" useFirstPageNumber="1" fitToHeight="1" fitToWidth="1" horizontalDpi="600" verticalDpi="6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Q350"/>
  <sheetViews>
    <sheetView zoomScaleSheetLayoutView="100" zoomScalePageLayoutView="0" workbookViewId="0" topLeftCell="A148">
      <selection activeCell="E160" sqref="E160"/>
    </sheetView>
  </sheetViews>
  <sheetFormatPr defaultColWidth="9.140625" defaultRowHeight="12.75"/>
  <cols>
    <col min="1" max="1" width="6.00390625" style="1" customWidth="1"/>
    <col min="2" max="2" width="3.7109375" style="1" customWidth="1"/>
    <col min="3" max="4" width="3.140625" style="1" customWidth="1"/>
    <col min="5" max="5" width="20.57421875" style="1" customWidth="1"/>
    <col min="6" max="6" width="11.57421875" style="1" customWidth="1"/>
    <col min="7" max="7" width="0.5625" style="1" customWidth="1"/>
    <col min="8" max="8" width="10.7109375" style="1" customWidth="1"/>
    <col min="9" max="9" width="0.5625" style="1" customWidth="1"/>
    <col min="10" max="10" width="13.00390625" style="1" customWidth="1"/>
    <col min="11" max="11" width="0.71875" style="1" customWidth="1"/>
    <col min="12" max="12" width="13.421875" style="1" customWidth="1"/>
    <col min="13" max="13" width="0.42578125" style="1" hidden="1" customWidth="1"/>
    <col min="14" max="14" width="0.5625" style="1" customWidth="1"/>
    <col min="15" max="15" width="12.7109375" style="1" customWidth="1"/>
    <col min="16" max="16" width="1.7109375" style="1" customWidth="1"/>
    <col min="17" max="16384" width="9.140625" style="1" customWidth="1"/>
  </cols>
  <sheetData>
    <row r="1" ht="13.5">
      <c r="A1" s="21" t="s">
        <v>95</v>
      </c>
    </row>
    <row r="2" ht="8.25" customHeight="1"/>
    <row r="3" ht="13.5">
      <c r="A3" s="2" t="s">
        <v>96</v>
      </c>
    </row>
    <row r="4" s="2" customFormat="1" ht="13.5">
      <c r="A4" s="1" t="s">
        <v>26</v>
      </c>
    </row>
    <row r="7" s="2" customFormat="1" ht="13.5">
      <c r="A7" s="2" t="s">
        <v>92</v>
      </c>
    </row>
    <row r="8" s="2" customFormat="1" ht="13.5"/>
    <row r="9" spans="1:2" s="2" customFormat="1" ht="13.5">
      <c r="A9" s="2" t="s">
        <v>50</v>
      </c>
      <c r="B9" s="2" t="s">
        <v>94</v>
      </c>
    </row>
    <row r="11" spans="1:15" ht="13.5">
      <c r="A11" s="4"/>
      <c r="B11" s="3"/>
      <c r="C11" s="3"/>
      <c r="D11" s="3"/>
      <c r="E11" s="3"/>
      <c r="F11" s="3"/>
      <c r="G11" s="3"/>
      <c r="H11" s="3"/>
      <c r="I11" s="3"/>
      <c r="J11" s="3"/>
      <c r="K11" s="3"/>
      <c r="L11" s="3"/>
      <c r="M11" s="3"/>
      <c r="N11" s="3"/>
      <c r="O11" s="3"/>
    </row>
    <row r="12" spans="1:15" ht="13.5">
      <c r="A12" s="4"/>
      <c r="B12" s="3"/>
      <c r="C12" s="3"/>
      <c r="D12" s="3"/>
      <c r="E12" s="3"/>
      <c r="F12" s="3"/>
      <c r="G12" s="3"/>
      <c r="H12" s="3"/>
      <c r="I12" s="3"/>
      <c r="J12" s="3"/>
      <c r="K12" s="3"/>
      <c r="L12" s="3"/>
      <c r="M12" s="3"/>
      <c r="N12" s="3"/>
      <c r="O12" s="3"/>
    </row>
    <row r="13" spans="1:15" ht="13.5">
      <c r="A13" s="4"/>
      <c r="B13" s="3"/>
      <c r="C13" s="3"/>
      <c r="D13" s="3"/>
      <c r="E13" s="3"/>
      <c r="F13" s="3"/>
      <c r="G13" s="3"/>
      <c r="H13" s="3"/>
      <c r="I13" s="3"/>
      <c r="J13" s="3"/>
      <c r="K13" s="3"/>
      <c r="L13" s="3"/>
      <c r="M13" s="3"/>
      <c r="N13" s="3"/>
      <c r="O13" s="3"/>
    </row>
    <row r="14" spans="1:15" ht="13.5">
      <c r="A14" s="4"/>
      <c r="B14" s="3"/>
      <c r="C14" s="3"/>
      <c r="D14" s="3"/>
      <c r="E14" s="3"/>
      <c r="F14" s="3"/>
      <c r="G14" s="3"/>
      <c r="H14" s="3"/>
      <c r="I14" s="3"/>
      <c r="J14" s="3"/>
      <c r="K14" s="3"/>
      <c r="L14" s="3"/>
      <c r="M14" s="3"/>
      <c r="N14" s="3"/>
      <c r="O14" s="3"/>
    </row>
    <row r="15" spans="1:15" ht="15" customHeight="1">
      <c r="A15" s="4" t="s">
        <v>51</v>
      </c>
      <c r="B15" s="72" t="s">
        <v>150</v>
      </c>
      <c r="C15" s="3"/>
      <c r="D15" s="3"/>
      <c r="E15" s="3"/>
      <c r="F15" s="3"/>
      <c r="G15" s="3"/>
      <c r="H15" s="3"/>
      <c r="I15" s="3"/>
      <c r="J15" s="3"/>
      <c r="K15" s="3"/>
      <c r="L15" s="3"/>
      <c r="M15" s="3"/>
      <c r="N15" s="3"/>
      <c r="O15" s="3"/>
    </row>
    <row r="16" spans="1:15" ht="9.75" customHeight="1">
      <c r="A16" s="4"/>
      <c r="B16" s="3"/>
      <c r="C16" s="3"/>
      <c r="D16" s="3"/>
      <c r="E16" s="3"/>
      <c r="F16" s="3"/>
      <c r="G16" s="3"/>
      <c r="H16" s="3"/>
      <c r="I16" s="3"/>
      <c r="J16" s="3"/>
      <c r="K16" s="3"/>
      <c r="L16" s="3"/>
      <c r="M16" s="3"/>
      <c r="N16" s="3"/>
      <c r="O16" s="3"/>
    </row>
    <row r="17" spans="1:15" ht="15" customHeight="1">
      <c r="A17" s="4"/>
      <c r="B17" s="3"/>
      <c r="C17" s="3"/>
      <c r="D17" s="3"/>
      <c r="E17" s="3"/>
      <c r="F17" s="3"/>
      <c r="G17" s="3"/>
      <c r="H17" s="3"/>
      <c r="I17" s="3"/>
      <c r="J17" s="3"/>
      <c r="K17" s="3"/>
      <c r="L17" s="3"/>
      <c r="M17" s="3"/>
      <c r="N17" s="3"/>
      <c r="O17" s="3"/>
    </row>
    <row r="18" spans="1:15" ht="15" customHeight="1">
      <c r="A18" s="4"/>
      <c r="B18" s="3"/>
      <c r="C18" s="3"/>
      <c r="D18" s="3"/>
      <c r="E18" s="3"/>
      <c r="F18" s="3"/>
      <c r="G18" s="3"/>
      <c r="H18" s="3"/>
      <c r="I18" s="3"/>
      <c r="J18" s="3"/>
      <c r="K18" s="3"/>
      <c r="L18" s="3"/>
      <c r="M18" s="3"/>
      <c r="N18" s="3"/>
      <c r="O18" s="3"/>
    </row>
    <row r="19" spans="1:15" ht="15" customHeight="1">
      <c r="A19" s="4"/>
      <c r="B19" s="3"/>
      <c r="C19" s="3"/>
      <c r="D19" s="3"/>
      <c r="E19" s="3"/>
      <c r="F19" s="3"/>
      <c r="G19" s="3"/>
      <c r="H19" s="3"/>
      <c r="I19" s="3"/>
      <c r="J19" s="3"/>
      <c r="K19" s="3"/>
      <c r="L19" s="3"/>
      <c r="M19" s="3"/>
      <c r="N19" s="3"/>
      <c r="O19" s="3"/>
    </row>
    <row r="20" spans="1:15" ht="8.25" customHeight="1">
      <c r="A20" s="4"/>
      <c r="B20" s="3"/>
      <c r="C20" s="3"/>
      <c r="D20" s="3"/>
      <c r="E20" s="3"/>
      <c r="F20" s="3"/>
      <c r="G20" s="3"/>
      <c r="H20" s="3"/>
      <c r="I20" s="3"/>
      <c r="J20" s="3"/>
      <c r="K20" s="3"/>
      <c r="L20" s="3"/>
      <c r="M20" s="3"/>
      <c r="N20" s="3"/>
      <c r="O20" s="3"/>
    </row>
    <row r="21" spans="1:15" ht="15" customHeight="1">
      <c r="A21" s="4"/>
      <c r="B21" s="71" t="s">
        <v>151</v>
      </c>
      <c r="C21" s="71"/>
      <c r="D21" s="71"/>
      <c r="E21" s="71" t="s">
        <v>152</v>
      </c>
      <c r="F21" s="3"/>
      <c r="G21" s="3"/>
      <c r="H21" s="3"/>
      <c r="I21" s="3"/>
      <c r="J21" s="3"/>
      <c r="K21" s="3"/>
      <c r="L21" s="3"/>
      <c r="M21" s="3"/>
      <c r="N21" s="3"/>
      <c r="O21" s="3"/>
    </row>
    <row r="22" spans="1:15" ht="15" customHeight="1">
      <c r="A22" s="4"/>
      <c r="B22" s="71" t="s">
        <v>153</v>
      </c>
      <c r="C22" s="71"/>
      <c r="D22" s="71"/>
      <c r="E22" s="71" t="s">
        <v>154</v>
      </c>
      <c r="F22" s="3"/>
      <c r="G22" s="3"/>
      <c r="H22" s="3"/>
      <c r="I22" s="3"/>
      <c r="J22" s="3"/>
      <c r="K22" s="3"/>
      <c r="L22" s="3"/>
      <c r="M22" s="3"/>
      <c r="N22" s="3"/>
      <c r="O22" s="3"/>
    </row>
    <row r="23" spans="1:15" ht="15" customHeight="1">
      <c r="A23" s="4"/>
      <c r="B23" s="71" t="s">
        <v>155</v>
      </c>
      <c r="C23" s="71"/>
      <c r="D23" s="71"/>
      <c r="E23" s="71" t="s">
        <v>156</v>
      </c>
      <c r="F23" s="3"/>
      <c r="G23" s="3"/>
      <c r="H23" s="3"/>
      <c r="I23" s="3"/>
      <c r="J23" s="3"/>
      <c r="K23" s="3"/>
      <c r="L23" s="3"/>
      <c r="M23" s="3"/>
      <c r="N23" s="3"/>
      <c r="O23" s="3"/>
    </row>
    <row r="24" spans="1:15" ht="15" customHeight="1">
      <c r="A24" s="4"/>
      <c r="B24" s="71" t="s">
        <v>157</v>
      </c>
      <c r="E24" s="71" t="s">
        <v>158</v>
      </c>
      <c r="F24" s="3"/>
      <c r="G24" s="3"/>
      <c r="H24" s="3"/>
      <c r="I24" s="3"/>
      <c r="J24" s="3"/>
      <c r="K24" s="3"/>
      <c r="L24" s="3"/>
      <c r="M24" s="3"/>
      <c r="N24" s="3"/>
      <c r="O24" s="3"/>
    </row>
    <row r="25" spans="1:15" ht="15" customHeight="1">
      <c r="A25" s="4"/>
      <c r="B25" s="71" t="s">
        <v>159</v>
      </c>
      <c r="E25" s="71" t="s">
        <v>19</v>
      </c>
      <c r="F25" s="3"/>
      <c r="G25" s="3"/>
      <c r="H25" s="3"/>
      <c r="I25" s="3"/>
      <c r="J25" s="3"/>
      <c r="K25" s="3"/>
      <c r="L25" s="3"/>
      <c r="M25" s="3"/>
      <c r="N25" s="3"/>
      <c r="O25" s="3"/>
    </row>
    <row r="26" spans="1:15" ht="15" customHeight="1">
      <c r="A26" s="4"/>
      <c r="B26" s="71" t="s">
        <v>160</v>
      </c>
      <c r="E26" s="71" t="s">
        <v>161</v>
      </c>
      <c r="F26" s="3"/>
      <c r="G26" s="3"/>
      <c r="H26" s="3"/>
      <c r="I26" s="3"/>
      <c r="J26" s="3"/>
      <c r="K26" s="3"/>
      <c r="L26" s="3"/>
      <c r="M26" s="3"/>
      <c r="N26" s="3"/>
      <c r="O26" s="3"/>
    </row>
    <row r="27" spans="1:15" ht="15" customHeight="1">
      <c r="A27" s="4"/>
      <c r="B27" s="71" t="s">
        <v>162</v>
      </c>
      <c r="E27" s="71" t="s">
        <v>163</v>
      </c>
      <c r="F27" s="3"/>
      <c r="G27" s="3"/>
      <c r="H27" s="3"/>
      <c r="I27" s="3"/>
      <c r="J27" s="3"/>
      <c r="K27" s="3"/>
      <c r="L27" s="3"/>
      <c r="M27" s="3"/>
      <c r="N27" s="3"/>
      <c r="O27" s="3"/>
    </row>
    <row r="28" spans="1:15" ht="15" customHeight="1">
      <c r="A28" s="4"/>
      <c r="B28" s="71" t="s">
        <v>164</v>
      </c>
      <c r="E28" s="71" t="s">
        <v>165</v>
      </c>
      <c r="F28" s="3"/>
      <c r="G28" s="3"/>
      <c r="H28" s="3"/>
      <c r="I28" s="3"/>
      <c r="J28" s="3"/>
      <c r="K28" s="3"/>
      <c r="L28" s="3"/>
      <c r="M28" s="3"/>
      <c r="N28" s="3"/>
      <c r="O28" s="3"/>
    </row>
    <row r="29" spans="1:15" ht="15" customHeight="1">
      <c r="A29" s="4"/>
      <c r="B29" s="71" t="s">
        <v>166</v>
      </c>
      <c r="E29" s="71" t="s">
        <v>167</v>
      </c>
      <c r="F29" s="3"/>
      <c r="G29" s="3"/>
      <c r="H29" s="3"/>
      <c r="I29" s="3"/>
      <c r="J29" s="3"/>
      <c r="K29" s="3"/>
      <c r="L29" s="3"/>
      <c r="M29" s="3"/>
      <c r="N29" s="3"/>
      <c r="O29" s="3"/>
    </row>
    <row r="30" spans="1:15" ht="15" customHeight="1">
      <c r="A30" s="4"/>
      <c r="B30" s="71" t="s">
        <v>168</v>
      </c>
      <c r="E30" s="71" t="s">
        <v>169</v>
      </c>
      <c r="F30" s="3"/>
      <c r="G30" s="3"/>
      <c r="H30" s="3"/>
      <c r="I30" s="3"/>
      <c r="J30" s="3"/>
      <c r="K30" s="3"/>
      <c r="L30" s="3"/>
      <c r="M30" s="3"/>
      <c r="N30" s="3"/>
      <c r="O30" s="3"/>
    </row>
    <row r="31" spans="1:15" ht="15" customHeight="1">
      <c r="A31" s="4"/>
      <c r="B31" s="71" t="s">
        <v>170</v>
      </c>
      <c r="E31" s="71" t="s">
        <v>171</v>
      </c>
      <c r="F31" s="3"/>
      <c r="G31" s="3"/>
      <c r="H31" s="3"/>
      <c r="I31" s="3"/>
      <c r="J31" s="3"/>
      <c r="K31" s="3"/>
      <c r="L31" s="3"/>
      <c r="M31" s="3"/>
      <c r="N31" s="3"/>
      <c r="O31" s="3"/>
    </row>
    <row r="32" spans="1:15" ht="15" customHeight="1">
      <c r="A32" s="4"/>
      <c r="B32" s="71" t="s">
        <v>172</v>
      </c>
      <c r="E32" s="71" t="s">
        <v>173</v>
      </c>
      <c r="F32" s="3"/>
      <c r="G32" s="3"/>
      <c r="H32" s="3"/>
      <c r="I32" s="3"/>
      <c r="J32" s="3"/>
      <c r="K32" s="3"/>
      <c r="L32" s="3"/>
      <c r="M32" s="3"/>
      <c r="N32" s="3"/>
      <c r="O32" s="3"/>
    </row>
    <row r="33" spans="1:15" ht="15" customHeight="1">
      <c r="A33" s="4"/>
      <c r="B33" s="71" t="s">
        <v>174</v>
      </c>
      <c r="E33" s="71" t="s">
        <v>175</v>
      </c>
      <c r="F33" s="3"/>
      <c r="G33" s="3"/>
      <c r="H33" s="3"/>
      <c r="I33" s="3"/>
      <c r="J33" s="3"/>
      <c r="K33" s="3"/>
      <c r="L33" s="3"/>
      <c r="M33" s="3"/>
      <c r="N33" s="3"/>
      <c r="O33" s="3"/>
    </row>
    <row r="34" spans="1:15" ht="15" customHeight="1">
      <c r="A34" s="4"/>
      <c r="B34" s="71" t="s">
        <v>176</v>
      </c>
      <c r="E34" s="71" t="s">
        <v>177</v>
      </c>
      <c r="F34" s="3"/>
      <c r="G34" s="3"/>
      <c r="H34" s="3"/>
      <c r="I34" s="3"/>
      <c r="J34" s="3"/>
      <c r="K34" s="3"/>
      <c r="L34" s="3"/>
      <c r="M34" s="3"/>
      <c r="N34" s="3"/>
      <c r="O34" s="3"/>
    </row>
    <row r="35" spans="1:15" ht="15" customHeight="1">
      <c r="A35" s="4"/>
      <c r="B35" s="71" t="s">
        <v>178</v>
      </c>
      <c r="E35" s="71" t="s">
        <v>179</v>
      </c>
      <c r="F35" s="3"/>
      <c r="G35" s="3"/>
      <c r="H35" s="3"/>
      <c r="I35" s="3"/>
      <c r="J35" s="3"/>
      <c r="K35" s="3"/>
      <c r="L35" s="3"/>
      <c r="M35" s="3"/>
      <c r="N35" s="3"/>
      <c r="O35" s="3"/>
    </row>
    <row r="36" spans="1:15" ht="15" customHeight="1">
      <c r="A36" s="4"/>
      <c r="B36" s="71" t="s">
        <v>180</v>
      </c>
      <c r="E36" s="71" t="s">
        <v>181</v>
      </c>
      <c r="F36" s="3"/>
      <c r="G36" s="3"/>
      <c r="H36" s="3"/>
      <c r="I36" s="3"/>
      <c r="J36" s="3"/>
      <c r="K36" s="3"/>
      <c r="L36" s="3"/>
      <c r="M36" s="3"/>
      <c r="N36" s="3"/>
      <c r="O36" s="3"/>
    </row>
    <row r="37" spans="1:15" ht="15" customHeight="1">
      <c r="A37" s="4"/>
      <c r="B37" s="71" t="s">
        <v>182</v>
      </c>
      <c r="E37" s="71" t="s">
        <v>183</v>
      </c>
      <c r="F37" s="3"/>
      <c r="G37" s="3"/>
      <c r="H37" s="3"/>
      <c r="I37" s="3"/>
      <c r="J37" s="3"/>
      <c r="K37" s="3"/>
      <c r="L37" s="3"/>
      <c r="M37" s="3"/>
      <c r="N37" s="3"/>
      <c r="O37" s="3"/>
    </row>
    <row r="38" spans="1:15" ht="9" customHeight="1">
      <c r="A38" s="4"/>
      <c r="B38" s="3"/>
      <c r="C38" s="3"/>
      <c r="D38" s="3"/>
      <c r="E38" s="3"/>
      <c r="F38" s="3"/>
      <c r="G38" s="3"/>
      <c r="H38" s="3"/>
      <c r="I38" s="3"/>
      <c r="J38" s="3"/>
      <c r="K38" s="3"/>
      <c r="L38" s="3"/>
      <c r="M38" s="3"/>
      <c r="N38" s="3"/>
      <c r="O38" s="3"/>
    </row>
    <row r="39" spans="1:15" ht="15" customHeight="1">
      <c r="A39" s="4"/>
      <c r="B39" s="3"/>
      <c r="C39" s="3"/>
      <c r="D39" s="3"/>
      <c r="E39" s="3"/>
      <c r="F39" s="3"/>
      <c r="G39" s="3"/>
      <c r="H39" s="3"/>
      <c r="I39" s="3"/>
      <c r="J39" s="3"/>
      <c r="K39" s="3"/>
      <c r="L39" s="3"/>
      <c r="M39" s="3"/>
      <c r="N39" s="3"/>
      <c r="O39" s="3"/>
    </row>
    <row r="40" spans="1:15" ht="15" customHeight="1">
      <c r="A40" s="4"/>
      <c r="B40" s="3"/>
      <c r="C40" s="3"/>
      <c r="D40" s="3"/>
      <c r="E40" s="3"/>
      <c r="F40" s="3"/>
      <c r="G40" s="3"/>
      <c r="H40" s="3"/>
      <c r="I40" s="3"/>
      <c r="J40" s="3"/>
      <c r="K40" s="3"/>
      <c r="L40" s="3"/>
      <c r="M40" s="3"/>
      <c r="N40" s="3"/>
      <c r="O40" s="3"/>
    </row>
    <row r="41" spans="1:15" ht="15" customHeight="1">
      <c r="A41" s="4"/>
      <c r="B41" s="3"/>
      <c r="C41" s="3"/>
      <c r="D41" s="3"/>
      <c r="E41" s="3"/>
      <c r="F41" s="3"/>
      <c r="G41" s="3"/>
      <c r="H41" s="3"/>
      <c r="I41" s="3"/>
      <c r="J41" s="3"/>
      <c r="K41" s="3"/>
      <c r="L41" s="3"/>
      <c r="M41" s="3"/>
      <c r="N41" s="3"/>
      <c r="O41" s="3"/>
    </row>
    <row r="42" spans="1:15" ht="9" customHeight="1">
      <c r="A42" s="4"/>
      <c r="B42" s="3"/>
      <c r="C42" s="3"/>
      <c r="D42" s="3"/>
      <c r="E42" s="3"/>
      <c r="F42" s="3"/>
      <c r="G42" s="3"/>
      <c r="H42" s="3"/>
      <c r="I42" s="3"/>
      <c r="J42" s="3"/>
      <c r="K42" s="3"/>
      <c r="L42" s="3"/>
      <c r="M42" s="3"/>
      <c r="N42" s="3"/>
      <c r="O42" s="3"/>
    </row>
    <row r="43" spans="1:15" ht="6" customHeight="1">
      <c r="A43" s="4"/>
      <c r="B43" s="3"/>
      <c r="C43" s="3"/>
      <c r="D43" s="3"/>
      <c r="E43" s="3"/>
      <c r="F43" s="3"/>
      <c r="G43" s="3"/>
      <c r="H43" s="3"/>
      <c r="I43" s="3"/>
      <c r="J43" s="3"/>
      <c r="K43" s="3"/>
      <c r="L43" s="3"/>
      <c r="M43" s="3"/>
      <c r="N43" s="3"/>
      <c r="O43" s="3"/>
    </row>
    <row r="44" spans="1:15" ht="13.5">
      <c r="A44" s="2" t="s">
        <v>52</v>
      </c>
      <c r="B44" s="2" t="s">
        <v>66</v>
      </c>
      <c r="C44" s="3"/>
      <c r="D44" s="3"/>
      <c r="E44" s="3"/>
      <c r="F44" s="3"/>
      <c r="G44" s="3"/>
      <c r="H44" s="3"/>
      <c r="I44" s="3"/>
      <c r="J44" s="58"/>
      <c r="K44" s="58"/>
      <c r="L44" s="58"/>
      <c r="M44" s="58"/>
      <c r="N44" s="58"/>
      <c r="O44" s="58"/>
    </row>
    <row r="45" spans="1:15" ht="13.5">
      <c r="A45" s="4"/>
      <c r="B45" s="3"/>
      <c r="C45" s="3"/>
      <c r="D45" s="3"/>
      <c r="E45" s="3"/>
      <c r="F45" s="3"/>
      <c r="G45" s="3"/>
      <c r="H45" s="3"/>
      <c r="I45" s="3"/>
      <c r="J45" s="3"/>
      <c r="K45" s="3"/>
      <c r="L45" s="3"/>
      <c r="M45" s="3"/>
      <c r="N45" s="3"/>
      <c r="O45" s="3"/>
    </row>
    <row r="46" spans="1:15" ht="13.5">
      <c r="A46" s="4"/>
      <c r="B46" s="3"/>
      <c r="C46" s="3"/>
      <c r="D46" s="3"/>
      <c r="E46" s="3"/>
      <c r="F46" s="3"/>
      <c r="G46" s="3"/>
      <c r="H46" s="3"/>
      <c r="I46" s="3"/>
      <c r="J46" s="3"/>
      <c r="K46" s="3"/>
      <c r="L46" s="3"/>
      <c r="M46" s="3"/>
      <c r="N46" s="3"/>
      <c r="O46" s="3"/>
    </row>
    <row r="47" spans="1:15" ht="13.5">
      <c r="A47" s="4"/>
      <c r="B47" s="3"/>
      <c r="C47" s="3"/>
      <c r="D47" s="3"/>
      <c r="E47" s="3"/>
      <c r="F47" s="3"/>
      <c r="G47" s="3"/>
      <c r="H47" s="3"/>
      <c r="I47" s="3"/>
      <c r="J47" s="3"/>
      <c r="K47" s="3"/>
      <c r="L47" s="3"/>
      <c r="M47" s="3"/>
      <c r="N47" s="3"/>
      <c r="O47" s="3"/>
    </row>
    <row r="48" spans="1:15" ht="13.5">
      <c r="A48" s="2" t="s">
        <v>53</v>
      </c>
      <c r="B48" s="2" t="s">
        <v>67</v>
      </c>
      <c r="C48" s="3"/>
      <c r="D48" s="3"/>
      <c r="E48" s="3"/>
      <c r="F48" s="3"/>
      <c r="G48" s="3"/>
      <c r="H48" s="3"/>
      <c r="I48" s="3"/>
      <c r="J48" s="3"/>
      <c r="K48" s="3"/>
      <c r="L48" s="3"/>
      <c r="M48" s="3"/>
      <c r="N48" s="3"/>
      <c r="O48" s="3"/>
    </row>
    <row r="49" spans="1:15" ht="13.5">
      <c r="A49" s="4"/>
      <c r="B49" s="3"/>
      <c r="C49" s="3"/>
      <c r="D49" s="3"/>
      <c r="E49" s="3"/>
      <c r="F49" s="3"/>
      <c r="G49" s="3"/>
      <c r="H49" s="3"/>
      <c r="I49" s="3"/>
      <c r="J49" s="3"/>
      <c r="K49" s="3"/>
      <c r="L49" s="3"/>
      <c r="M49" s="3"/>
      <c r="N49" s="3"/>
      <c r="O49" s="3"/>
    </row>
    <row r="50" spans="1:2" ht="13.5">
      <c r="A50" s="4"/>
      <c r="B50" s="2"/>
    </row>
    <row r="51" ht="13.5">
      <c r="A51" s="11"/>
    </row>
    <row r="52" ht="13.5">
      <c r="A52" s="11"/>
    </row>
    <row r="53" spans="1:2" ht="13.5">
      <c r="A53" s="2" t="s">
        <v>54</v>
      </c>
      <c r="B53" s="2" t="s">
        <v>68</v>
      </c>
    </row>
    <row r="54" ht="13.5">
      <c r="A54" s="11"/>
    </row>
    <row r="55" spans="1:2" ht="13.5">
      <c r="A55" s="4"/>
      <c r="B55" s="2"/>
    </row>
    <row r="56" ht="13.5">
      <c r="A56" s="11"/>
    </row>
    <row r="57" spans="1:2" ht="13.5">
      <c r="A57" s="2" t="s">
        <v>55</v>
      </c>
      <c r="B57" s="2" t="s">
        <v>69</v>
      </c>
    </row>
    <row r="58" ht="13.5">
      <c r="A58" s="11"/>
    </row>
    <row r="59" spans="1:2" ht="13.5">
      <c r="A59" s="4"/>
      <c r="B59" s="2"/>
    </row>
    <row r="60" spans="1:2" ht="13.5">
      <c r="A60" s="4"/>
      <c r="B60" s="2"/>
    </row>
    <row r="61" spans="1:2" ht="13.5">
      <c r="A61" s="2" t="s">
        <v>56</v>
      </c>
      <c r="B61" s="2" t="s">
        <v>70</v>
      </c>
    </row>
    <row r="62" ht="13.5">
      <c r="A62" s="11"/>
    </row>
    <row r="63" spans="1:2" ht="13.5">
      <c r="A63" s="4"/>
      <c r="B63" s="2"/>
    </row>
    <row r="64" spans="1:2" ht="13.5">
      <c r="A64" s="4"/>
      <c r="B64" s="2"/>
    </row>
    <row r="65" spans="1:2" ht="13.5">
      <c r="A65" s="2" t="s">
        <v>57</v>
      </c>
      <c r="B65" s="2" t="s">
        <v>110</v>
      </c>
    </row>
    <row r="66" ht="9" customHeight="1">
      <c r="A66" s="11"/>
    </row>
    <row r="67" spans="1:2" ht="13.5">
      <c r="A67" s="4"/>
      <c r="B67" s="2"/>
    </row>
    <row r="68" spans="1:2" ht="13.5">
      <c r="A68" s="4"/>
      <c r="B68" s="2"/>
    </row>
    <row r="69" spans="1:2" ht="13.5">
      <c r="A69" s="4"/>
      <c r="B69" s="2"/>
    </row>
    <row r="70" spans="1:2" ht="13.5">
      <c r="A70" s="4"/>
      <c r="B70" s="2"/>
    </row>
    <row r="71" spans="1:2" ht="13.5">
      <c r="A71" s="4"/>
      <c r="B71" s="2"/>
    </row>
    <row r="72" spans="1:2" ht="13.5">
      <c r="A72" s="2" t="s">
        <v>58</v>
      </c>
      <c r="B72" s="2" t="s">
        <v>130</v>
      </c>
    </row>
    <row r="73" spans="1:2" ht="9.75" customHeight="1">
      <c r="A73" s="2"/>
      <c r="B73" s="2"/>
    </row>
    <row r="74" spans="1:2" ht="13.5">
      <c r="A74" s="2"/>
      <c r="B74" s="2"/>
    </row>
    <row r="75" spans="1:2" ht="13.5">
      <c r="A75" s="2"/>
      <c r="B75" s="2"/>
    </row>
    <row r="76" spans="1:2" ht="13.5">
      <c r="A76" s="2"/>
      <c r="B76" s="2"/>
    </row>
    <row r="77" spans="1:2" ht="13.5">
      <c r="A77" s="2" t="s">
        <v>59</v>
      </c>
      <c r="B77" s="2" t="s">
        <v>71</v>
      </c>
    </row>
    <row r="78" ht="13.5">
      <c r="A78" s="4"/>
    </row>
    <row r="79" spans="1:2" ht="13.5">
      <c r="A79" s="4"/>
      <c r="B79" s="2"/>
    </row>
    <row r="80" spans="1:2" ht="12" customHeight="1">
      <c r="A80" s="4"/>
      <c r="B80" s="2"/>
    </row>
    <row r="81" spans="1:2" ht="13.5">
      <c r="A81" s="2" t="s">
        <v>60</v>
      </c>
      <c r="B81" s="2" t="s">
        <v>193</v>
      </c>
    </row>
    <row r="82" ht="13.5">
      <c r="A82" s="11"/>
    </row>
    <row r="83" spans="1:2" ht="13.5">
      <c r="A83" s="4"/>
      <c r="B83" s="2"/>
    </row>
    <row r="84" spans="1:2" ht="9.75" customHeight="1">
      <c r="A84" s="4"/>
      <c r="B84" s="2"/>
    </row>
    <row r="85" spans="1:2" ht="14.25" customHeight="1">
      <c r="A85" s="4"/>
      <c r="B85" s="2"/>
    </row>
    <row r="86" spans="1:2" ht="13.5">
      <c r="A86" s="2" t="s">
        <v>61</v>
      </c>
      <c r="B86" s="2" t="s">
        <v>6</v>
      </c>
    </row>
    <row r="87" ht="13.5">
      <c r="A87" s="11"/>
    </row>
    <row r="88" spans="1:2" ht="13.5">
      <c r="A88" s="4"/>
      <c r="B88" s="2"/>
    </row>
    <row r="89" spans="1:2" ht="13.5">
      <c r="A89" s="4"/>
      <c r="B89" s="2"/>
    </row>
    <row r="90" spans="1:2" ht="13.5">
      <c r="A90" s="2" t="s">
        <v>184</v>
      </c>
      <c r="B90" s="2" t="s">
        <v>72</v>
      </c>
    </row>
    <row r="91" ht="13.5">
      <c r="A91" s="11"/>
    </row>
    <row r="92" spans="1:2" ht="13.5">
      <c r="A92" s="4"/>
      <c r="B92" s="2"/>
    </row>
    <row r="93" ht="13.5">
      <c r="A93" s="4" t="s">
        <v>93</v>
      </c>
    </row>
    <row r="94" ht="13.5">
      <c r="A94" s="4"/>
    </row>
    <row r="95" spans="1:8" ht="13.5">
      <c r="A95" s="2" t="s">
        <v>62</v>
      </c>
      <c r="B95" s="2" t="s">
        <v>73</v>
      </c>
      <c r="H95" s="69"/>
    </row>
    <row r="96" ht="13.5">
      <c r="A96" s="4"/>
    </row>
    <row r="97" ht="13.5">
      <c r="A97" s="4"/>
    </row>
    <row r="98" ht="13.5">
      <c r="A98" s="11"/>
    </row>
    <row r="99" ht="13.5">
      <c r="A99" s="11"/>
    </row>
    <row r="100" spans="1:2" ht="13.5">
      <c r="A100" s="2" t="s">
        <v>63</v>
      </c>
      <c r="B100" s="2" t="s">
        <v>111</v>
      </c>
    </row>
    <row r="101" ht="7.5" customHeight="1">
      <c r="A101" s="11"/>
    </row>
    <row r="102" ht="13.5">
      <c r="A102" s="4"/>
    </row>
    <row r="103" ht="13.5">
      <c r="A103" s="4"/>
    </row>
    <row r="104" ht="13.5">
      <c r="A104" s="4"/>
    </row>
    <row r="105" ht="13.5">
      <c r="A105" s="4"/>
    </row>
    <row r="106" ht="13.5">
      <c r="A106" s="4"/>
    </row>
    <row r="107" ht="13.5">
      <c r="A107" s="4"/>
    </row>
    <row r="108" ht="34.5" customHeight="1">
      <c r="A108" s="4"/>
    </row>
    <row r="109" spans="1:12" ht="13.5">
      <c r="A109" s="2" t="s">
        <v>64</v>
      </c>
      <c r="B109" s="2" t="s">
        <v>14</v>
      </c>
      <c r="L109" s="1" t="s">
        <v>101</v>
      </c>
    </row>
    <row r="110" ht="13.5">
      <c r="A110" s="11"/>
    </row>
    <row r="111" spans="1:2" ht="13.5">
      <c r="A111" s="4"/>
      <c r="B111" s="2"/>
    </row>
    <row r="112" spans="1:2" ht="13.5">
      <c r="A112" s="4"/>
      <c r="B112" s="2"/>
    </row>
    <row r="113" spans="1:2" ht="15.75" customHeight="1">
      <c r="A113" s="4"/>
      <c r="B113" s="2"/>
    </row>
    <row r="114" spans="1:2" ht="15.75" customHeight="1">
      <c r="A114" s="4"/>
      <c r="B114" s="2"/>
    </row>
    <row r="115" spans="1:2" ht="15.75" customHeight="1">
      <c r="A115" s="4"/>
      <c r="B115" s="2"/>
    </row>
    <row r="116" spans="1:2" ht="15.75" customHeight="1">
      <c r="A116" s="4"/>
      <c r="B116" s="2"/>
    </row>
    <row r="117" spans="1:2" ht="13.5">
      <c r="A117" s="2" t="s">
        <v>65</v>
      </c>
      <c r="B117" s="2" t="s">
        <v>74</v>
      </c>
    </row>
    <row r="118" spans="1:15" ht="13.5">
      <c r="A118" s="2"/>
      <c r="B118" s="26"/>
      <c r="C118" s="26"/>
      <c r="D118" s="26"/>
      <c r="E118" s="26"/>
      <c r="F118" s="45"/>
      <c r="G118" s="45"/>
      <c r="H118" s="41"/>
      <c r="I118" s="45"/>
      <c r="J118" s="41"/>
      <c r="K118" s="45"/>
      <c r="L118" s="26"/>
      <c r="M118" s="42"/>
      <c r="N118" s="42"/>
      <c r="O118" s="42"/>
    </row>
    <row r="119" spans="1:15" ht="13.5">
      <c r="A119" s="2"/>
      <c r="B119" s="26"/>
      <c r="C119" s="26"/>
      <c r="D119" s="26"/>
      <c r="E119" s="26"/>
      <c r="F119" s="45"/>
      <c r="G119" s="45"/>
      <c r="H119" s="41"/>
      <c r="I119" s="45"/>
      <c r="J119" s="41"/>
      <c r="K119" s="45"/>
      <c r="L119" s="42"/>
      <c r="M119" s="42"/>
      <c r="N119" s="42"/>
      <c r="O119" s="42"/>
    </row>
    <row r="120" spans="1:15" ht="13.5">
      <c r="A120" s="2"/>
      <c r="B120" s="26"/>
      <c r="C120" s="26"/>
      <c r="D120" s="26"/>
      <c r="E120" s="26"/>
      <c r="F120" s="45"/>
      <c r="G120" s="45"/>
      <c r="H120" s="46"/>
      <c r="I120" s="41"/>
      <c r="J120" s="41"/>
      <c r="K120" s="47"/>
      <c r="L120" s="26"/>
      <c r="M120" s="45"/>
      <c r="N120" s="45"/>
      <c r="O120" s="26"/>
    </row>
    <row r="121" spans="1:2" ht="13.5">
      <c r="A121" s="2" t="s">
        <v>75</v>
      </c>
      <c r="B121" s="2" t="s">
        <v>0</v>
      </c>
    </row>
    <row r="122" spans="1:2" ht="13.5">
      <c r="A122" s="12"/>
      <c r="B122" s="2"/>
    </row>
    <row r="123" spans="1:2" ht="13.5">
      <c r="A123" s="4"/>
      <c r="B123" s="1" t="s">
        <v>115</v>
      </c>
    </row>
    <row r="124" spans="1:15" s="6" customFormat="1" ht="13.5">
      <c r="A124" s="11"/>
      <c r="L124" s="6" t="s">
        <v>1</v>
      </c>
      <c r="M124" s="11"/>
      <c r="N124" s="11"/>
      <c r="O124" s="11" t="s">
        <v>25</v>
      </c>
    </row>
    <row r="125" spans="1:15" s="6" customFormat="1" ht="13.5">
      <c r="A125" s="11"/>
      <c r="L125" s="6" t="s">
        <v>2</v>
      </c>
      <c r="O125" s="6" t="s">
        <v>4</v>
      </c>
    </row>
    <row r="126" spans="1:15" s="6" customFormat="1" ht="13.5">
      <c r="A126" s="11"/>
      <c r="L126" s="6" t="s">
        <v>189</v>
      </c>
      <c r="O126" s="6" t="s">
        <v>189</v>
      </c>
    </row>
    <row r="127" spans="1:15" s="6" customFormat="1" ht="13.5">
      <c r="A127" s="11"/>
      <c r="L127" s="6" t="s">
        <v>3</v>
      </c>
      <c r="O127" s="6" t="s">
        <v>3</v>
      </c>
    </row>
    <row r="128" spans="1:15" ht="13.5">
      <c r="A128" s="4"/>
      <c r="B128" s="7" t="s">
        <v>114</v>
      </c>
      <c r="J128" s="10"/>
      <c r="L128" s="10">
        <v>810</v>
      </c>
      <c r="O128" s="10">
        <v>1293</v>
      </c>
    </row>
    <row r="129" spans="1:15" ht="13.5">
      <c r="A129" s="4"/>
      <c r="B129" s="1" t="s">
        <v>76</v>
      </c>
      <c r="J129" s="10"/>
      <c r="L129" s="10">
        <v>-53</v>
      </c>
      <c r="O129" s="10">
        <v>-116</v>
      </c>
    </row>
    <row r="130" spans="1:15" ht="14.25" thickBot="1">
      <c r="A130" s="4"/>
      <c r="B130" s="7"/>
      <c r="J130" s="9"/>
      <c r="L130" s="20">
        <f>SUM(L128:L129)</f>
        <v>757</v>
      </c>
      <c r="O130" s="20">
        <f>SUM(O128:O129)</f>
        <v>1177</v>
      </c>
    </row>
    <row r="131" spans="1:14" ht="14.25" thickTop="1">
      <c r="A131" s="4"/>
      <c r="B131" s="7"/>
      <c r="J131" s="9"/>
      <c r="L131" s="9"/>
      <c r="M131" s="10"/>
      <c r="N131" s="10"/>
    </row>
    <row r="132" spans="1:14" ht="13.5">
      <c r="A132" s="4"/>
      <c r="B132" s="1" t="s">
        <v>116</v>
      </c>
      <c r="J132" s="9"/>
      <c r="L132" s="9"/>
      <c r="M132" s="10"/>
      <c r="N132" s="10"/>
    </row>
    <row r="133" spans="1:14" ht="13.5">
      <c r="A133" s="4"/>
      <c r="J133" s="9"/>
      <c r="L133" s="9"/>
      <c r="M133" s="10"/>
      <c r="N133" s="10"/>
    </row>
    <row r="134" spans="1:14" ht="13.5">
      <c r="A134" s="4"/>
      <c r="B134" s="7"/>
      <c r="J134" s="9"/>
      <c r="L134" s="9"/>
      <c r="M134" s="10"/>
      <c r="N134" s="10"/>
    </row>
    <row r="135" spans="1:14" ht="13.5">
      <c r="A135" s="4"/>
      <c r="B135" s="7"/>
      <c r="J135" s="9"/>
      <c r="L135" s="9"/>
      <c r="M135" s="10"/>
      <c r="N135" s="10"/>
    </row>
    <row r="136" spans="1:15" ht="13.5">
      <c r="A136" s="4"/>
      <c r="B136" s="7"/>
      <c r="J136" s="9"/>
      <c r="L136" s="6" t="s">
        <v>138</v>
      </c>
      <c r="M136" s="11"/>
      <c r="N136" s="11"/>
      <c r="O136" s="11" t="s">
        <v>25</v>
      </c>
    </row>
    <row r="137" spans="1:15" ht="13.5">
      <c r="A137" s="4"/>
      <c r="B137" s="7"/>
      <c r="J137" s="9"/>
      <c r="L137" s="6" t="s">
        <v>2</v>
      </c>
      <c r="M137" s="6"/>
      <c r="N137" s="6"/>
      <c r="O137" s="6" t="s">
        <v>4</v>
      </c>
    </row>
    <row r="138" spans="1:15" ht="13.5">
      <c r="A138" s="4"/>
      <c r="B138" s="7"/>
      <c r="J138" s="9"/>
      <c r="L138" s="6" t="s">
        <v>189</v>
      </c>
      <c r="M138" s="6"/>
      <c r="N138" s="6"/>
      <c r="O138" s="6" t="s">
        <v>189</v>
      </c>
    </row>
    <row r="139" spans="1:15" ht="13.5">
      <c r="A139" s="4"/>
      <c r="B139" s="7"/>
      <c r="J139" s="9"/>
      <c r="L139" s="6" t="s">
        <v>3</v>
      </c>
      <c r="M139" s="6"/>
      <c r="N139" s="6"/>
      <c r="O139" s="6" t="s">
        <v>3</v>
      </c>
    </row>
    <row r="140" spans="1:15" ht="14.25" thickBot="1">
      <c r="A140" s="4"/>
      <c r="B140" s="1" t="s">
        <v>117</v>
      </c>
      <c r="J140" s="9"/>
      <c r="L140" s="8">
        <f>+'CIS '!E29</f>
        <v>1251273.1740000006</v>
      </c>
      <c r="M140" s="8"/>
      <c r="N140" s="8"/>
      <c r="O140" s="55">
        <f>+'CIS '!I29</f>
        <v>8789381.582770018</v>
      </c>
    </row>
    <row r="141" spans="1:15" ht="14.25" thickTop="1">
      <c r="A141" s="4"/>
      <c r="B141" s="1" t="s">
        <v>127</v>
      </c>
      <c r="J141" s="9"/>
      <c r="L141" s="9">
        <v>4</v>
      </c>
      <c r="M141" s="9"/>
      <c r="N141" s="9"/>
      <c r="O141" s="68">
        <v>109</v>
      </c>
    </row>
    <row r="142" spans="1:15" ht="13.5">
      <c r="A142" s="4"/>
      <c r="B142" s="1" t="s">
        <v>118</v>
      </c>
      <c r="J142" s="9"/>
      <c r="L142" s="9">
        <v>1857</v>
      </c>
      <c r="M142" s="10"/>
      <c r="N142" s="10"/>
      <c r="O142" s="56">
        <v>3935</v>
      </c>
    </row>
    <row r="143" spans="1:14" ht="13.5">
      <c r="A143" s="4"/>
      <c r="B143" s="1" t="s">
        <v>119</v>
      </c>
      <c r="H143" s="11"/>
      <c r="J143" s="9"/>
      <c r="L143" s="9"/>
      <c r="M143" s="10"/>
      <c r="N143" s="10"/>
    </row>
    <row r="144" spans="1:15" ht="13.5">
      <c r="A144" s="4"/>
      <c r="B144" s="1" t="s">
        <v>120</v>
      </c>
      <c r="J144" s="9"/>
      <c r="L144" s="9">
        <v>352</v>
      </c>
      <c r="M144" s="10"/>
      <c r="N144" s="10"/>
      <c r="O144" s="56">
        <v>609</v>
      </c>
    </row>
    <row r="145" spans="1:14" ht="13.5">
      <c r="A145" s="4"/>
      <c r="B145" s="1" t="s">
        <v>121</v>
      </c>
      <c r="J145" s="9"/>
      <c r="L145" s="9"/>
      <c r="M145" s="10"/>
      <c r="N145" s="10"/>
    </row>
    <row r="146" spans="1:15" ht="13.5">
      <c r="A146" s="4"/>
      <c r="B146" s="1" t="s">
        <v>122</v>
      </c>
      <c r="J146" s="9"/>
      <c r="L146" s="9">
        <v>-2139</v>
      </c>
      <c r="M146" s="67"/>
      <c r="N146" s="67"/>
      <c r="O146" s="56">
        <v>-4158</v>
      </c>
    </row>
    <row r="147" spans="1:15" ht="13.5">
      <c r="A147" s="4"/>
      <c r="B147" s="1" t="s">
        <v>123</v>
      </c>
      <c r="J147" s="9"/>
      <c r="L147" s="9">
        <v>683</v>
      </c>
      <c r="M147" s="67"/>
      <c r="N147" s="67"/>
      <c r="O147" s="56">
        <v>682</v>
      </c>
    </row>
    <row r="148" spans="1:15" ht="14.25" thickBot="1">
      <c r="A148" s="4"/>
      <c r="B148" s="1" t="s">
        <v>124</v>
      </c>
      <c r="J148" s="9"/>
      <c r="L148" s="20">
        <f>SUM(L141:L147)</f>
        <v>757</v>
      </c>
      <c r="M148" s="20"/>
      <c r="N148" s="20"/>
      <c r="O148" s="57">
        <f>SUM(O141:O147)</f>
        <v>1177</v>
      </c>
    </row>
    <row r="149" spans="1:15" ht="14.25" thickTop="1">
      <c r="A149" s="4"/>
      <c r="J149" s="9"/>
      <c r="L149" s="9"/>
      <c r="M149" s="9"/>
      <c r="N149" s="9"/>
      <c r="O149" s="68"/>
    </row>
    <row r="150" spans="1:2" s="2" customFormat="1" ht="13.5">
      <c r="A150" s="4" t="s">
        <v>77</v>
      </c>
      <c r="B150" s="2" t="s">
        <v>5</v>
      </c>
    </row>
    <row r="151" s="2" customFormat="1" ht="13.5">
      <c r="A151" s="4"/>
    </row>
    <row r="152" ht="13.5">
      <c r="A152" s="4"/>
    </row>
    <row r="153" ht="13.5">
      <c r="A153" s="4"/>
    </row>
    <row r="154" spans="1:2" ht="13.5">
      <c r="A154" s="4" t="s">
        <v>78</v>
      </c>
      <c r="B154" s="2" t="s">
        <v>97</v>
      </c>
    </row>
    <row r="155" ht="13.5">
      <c r="A155" s="4"/>
    </row>
    <row r="156" spans="1:2" ht="13.5">
      <c r="A156" s="4"/>
      <c r="B156" s="11"/>
    </row>
    <row r="157" ht="13.5">
      <c r="A157" s="4"/>
    </row>
    <row r="158" ht="13.5">
      <c r="A158" s="4"/>
    </row>
    <row r="159" spans="1:2" ht="13.5">
      <c r="A159" s="4" t="s">
        <v>79</v>
      </c>
      <c r="B159" s="2" t="s">
        <v>80</v>
      </c>
    </row>
    <row r="160" spans="1:2" ht="13.5">
      <c r="A160" s="4"/>
      <c r="B160" s="2"/>
    </row>
    <row r="161" ht="13.5">
      <c r="A161" s="4"/>
    </row>
    <row r="162" ht="13.5">
      <c r="A162" s="4"/>
    </row>
    <row r="163" ht="13.5">
      <c r="A163" s="4"/>
    </row>
    <row r="164" ht="13.5">
      <c r="A164" s="4"/>
    </row>
    <row r="165" ht="13.5">
      <c r="A165" s="4"/>
    </row>
    <row r="166" ht="13.5">
      <c r="A166" s="4"/>
    </row>
    <row r="167" ht="13.5">
      <c r="A167" s="4"/>
    </row>
    <row r="168" ht="13.5">
      <c r="A168" s="4"/>
    </row>
    <row r="169" ht="13.5">
      <c r="A169" s="4"/>
    </row>
    <row r="170" ht="13.5">
      <c r="A170" s="4"/>
    </row>
    <row r="171" ht="13.5">
      <c r="A171" s="4"/>
    </row>
    <row r="172" ht="13.5">
      <c r="A172" s="4"/>
    </row>
    <row r="173" ht="13.5">
      <c r="A173" s="4"/>
    </row>
    <row r="174" ht="13.5">
      <c r="A174" s="4"/>
    </row>
    <row r="175" ht="13.5">
      <c r="A175" s="4"/>
    </row>
    <row r="176" ht="13.5">
      <c r="A176" s="4"/>
    </row>
    <row r="177" ht="13.5">
      <c r="A177" s="4"/>
    </row>
    <row r="178" ht="13.5">
      <c r="A178" s="4"/>
    </row>
    <row r="179" ht="13.5">
      <c r="A179" s="4"/>
    </row>
    <row r="180" ht="13.5">
      <c r="A180" s="4"/>
    </row>
    <row r="181" ht="13.5">
      <c r="A181" s="4"/>
    </row>
    <row r="182" ht="13.5">
      <c r="A182" s="4"/>
    </row>
    <row r="183" ht="13.5">
      <c r="A183" s="4"/>
    </row>
    <row r="184" ht="13.5">
      <c r="A184" s="4"/>
    </row>
    <row r="185" ht="13.5">
      <c r="A185" s="4"/>
    </row>
    <row r="186" ht="13.5">
      <c r="A186" s="4"/>
    </row>
    <row r="187" ht="13.5">
      <c r="A187" s="4"/>
    </row>
    <row r="188" ht="13.5">
      <c r="A188" s="4"/>
    </row>
    <row r="189" ht="13.5">
      <c r="A189" s="4"/>
    </row>
    <row r="190" ht="13.5">
      <c r="A190" s="4"/>
    </row>
    <row r="191" ht="13.5">
      <c r="A191" s="4"/>
    </row>
    <row r="192" ht="13.5">
      <c r="A192" s="4"/>
    </row>
    <row r="193" ht="13.5">
      <c r="A193" s="4"/>
    </row>
    <row r="194" ht="13.5">
      <c r="A194" s="4"/>
    </row>
    <row r="195" ht="13.5">
      <c r="A195" s="4"/>
    </row>
    <row r="196" ht="13.5">
      <c r="A196" s="4"/>
    </row>
    <row r="197" ht="13.5">
      <c r="A197" s="4"/>
    </row>
    <row r="198" ht="13.5">
      <c r="A198" s="4"/>
    </row>
    <row r="199" ht="13.5">
      <c r="A199" s="4"/>
    </row>
    <row r="200" ht="13.5">
      <c r="A200" s="4"/>
    </row>
    <row r="201" ht="13.5">
      <c r="A201" s="4"/>
    </row>
    <row r="202" ht="13.5">
      <c r="A202" s="4"/>
    </row>
    <row r="203" ht="13.5">
      <c r="A203" s="4"/>
    </row>
    <row r="204" ht="13.5">
      <c r="A204" s="4"/>
    </row>
    <row r="205" ht="13.5">
      <c r="A205" s="4"/>
    </row>
    <row r="206" ht="13.5">
      <c r="A206" s="4"/>
    </row>
    <row r="207" ht="13.5">
      <c r="A207" s="4"/>
    </row>
    <row r="208" ht="13.5">
      <c r="A208" s="4"/>
    </row>
    <row r="209" ht="13.5">
      <c r="A209" s="4"/>
    </row>
    <row r="210" ht="13.5">
      <c r="A210" s="4"/>
    </row>
    <row r="211" ht="13.5">
      <c r="A211" s="4"/>
    </row>
    <row r="212" ht="13.5">
      <c r="A212" s="4"/>
    </row>
    <row r="213" ht="13.5">
      <c r="A213" s="4"/>
    </row>
    <row r="214" ht="13.5">
      <c r="A214" s="4"/>
    </row>
    <row r="215" ht="13.5">
      <c r="A215" s="4"/>
    </row>
    <row r="216" ht="13.5">
      <c r="A216" s="4"/>
    </row>
    <row r="217" ht="13.5">
      <c r="A217" s="4"/>
    </row>
    <row r="218" ht="13.5">
      <c r="A218" s="4"/>
    </row>
    <row r="219" ht="13.5">
      <c r="A219" s="4"/>
    </row>
    <row r="220" ht="13.5">
      <c r="A220" s="4"/>
    </row>
    <row r="221" ht="13.5">
      <c r="A221" s="4"/>
    </row>
    <row r="222" ht="13.5">
      <c r="A222" s="4"/>
    </row>
    <row r="223" ht="13.5">
      <c r="A223" s="4"/>
    </row>
    <row r="224" ht="13.5">
      <c r="A224" s="4"/>
    </row>
    <row r="225" ht="13.5">
      <c r="A225" s="4"/>
    </row>
    <row r="226" ht="13.5">
      <c r="A226" s="4"/>
    </row>
    <row r="227" ht="13.5">
      <c r="A227" s="4"/>
    </row>
    <row r="228" ht="13.5">
      <c r="A228" s="4"/>
    </row>
    <row r="229" ht="13.5">
      <c r="A229" s="4"/>
    </row>
    <row r="230" ht="13.5">
      <c r="A230" s="4"/>
    </row>
    <row r="231" ht="13.5">
      <c r="A231" s="4"/>
    </row>
    <row r="232" ht="26.25" customHeight="1">
      <c r="A232" s="4"/>
    </row>
    <row r="233" ht="26.25" customHeight="1">
      <c r="A233" s="4"/>
    </row>
    <row r="234" spans="1:2" ht="13.5">
      <c r="A234" s="4"/>
      <c r="B234" s="2" t="s">
        <v>81</v>
      </c>
    </row>
    <row r="235" spans="1:2" ht="13.5">
      <c r="A235" s="4"/>
      <c r="B235" s="2"/>
    </row>
    <row r="236" spans="1:15" ht="13.5">
      <c r="A236" s="4"/>
      <c r="J236" s="5" t="s">
        <v>132</v>
      </c>
      <c r="K236" s="2"/>
      <c r="L236" s="5" t="s">
        <v>133</v>
      </c>
      <c r="M236" s="5"/>
      <c r="N236" s="5"/>
      <c r="O236" s="5" t="s">
        <v>134</v>
      </c>
    </row>
    <row r="237" spans="1:15" ht="13.5">
      <c r="A237" s="4"/>
      <c r="J237" s="2" t="s">
        <v>135</v>
      </c>
      <c r="K237" s="2"/>
      <c r="L237" s="5" t="s">
        <v>135</v>
      </c>
      <c r="M237" s="5"/>
      <c r="N237" s="5"/>
      <c r="O237" s="5" t="s">
        <v>135</v>
      </c>
    </row>
    <row r="238" spans="1:15" ht="13.5">
      <c r="A238" s="4"/>
      <c r="B238" s="1" t="s">
        <v>136</v>
      </c>
      <c r="J238" s="10">
        <v>66640</v>
      </c>
      <c r="K238" s="10"/>
      <c r="L238" s="32">
        <v>64990</v>
      </c>
      <c r="M238" s="32"/>
      <c r="N238" s="32"/>
      <c r="O238" s="32">
        <f>+J238-L238</f>
        <v>1650</v>
      </c>
    </row>
    <row r="239" spans="1:15" ht="13.5">
      <c r="A239" s="4"/>
      <c r="B239" s="1" t="s">
        <v>137</v>
      </c>
      <c r="J239" s="10">
        <v>1360</v>
      </c>
      <c r="K239" s="10"/>
      <c r="L239" s="32">
        <v>989</v>
      </c>
      <c r="M239" s="32"/>
      <c r="N239" s="32"/>
      <c r="O239" s="32">
        <f>+J239-L239</f>
        <v>371</v>
      </c>
    </row>
    <row r="240" spans="1:15" ht="14.25" thickBot="1">
      <c r="A240" s="4"/>
      <c r="B240" s="1" t="s">
        <v>40</v>
      </c>
      <c r="J240" s="20">
        <f>SUM(J238:J239)</f>
        <v>68000</v>
      </c>
      <c r="K240" s="10"/>
      <c r="L240" s="20">
        <f>SUM(L238:L239)</f>
        <v>65979</v>
      </c>
      <c r="M240" s="10"/>
      <c r="N240" s="10"/>
      <c r="O240" s="20">
        <f>+O238+O239</f>
        <v>2021</v>
      </c>
    </row>
    <row r="241" spans="1:15" ht="14.25" thickTop="1">
      <c r="A241" s="4"/>
      <c r="J241" s="9"/>
      <c r="K241" s="10"/>
      <c r="L241" s="9"/>
      <c r="M241" s="10"/>
      <c r="N241" s="10"/>
      <c r="O241" s="9"/>
    </row>
    <row r="242" spans="1:17" ht="13.5">
      <c r="A242" s="4" t="s">
        <v>82</v>
      </c>
      <c r="B242" s="2" t="s">
        <v>105</v>
      </c>
      <c r="C242" s="2"/>
      <c r="D242" s="2"/>
      <c r="E242" s="2"/>
      <c r="F242" s="2"/>
      <c r="G242" s="2"/>
      <c r="H242" s="2"/>
      <c r="I242" s="2"/>
      <c r="J242" s="2"/>
      <c r="K242" s="2"/>
      <c r="L242" s="2"/>
      <c r="M242" s="2"/>
      <c r="N242" s="2"/>
      <c r="O242" s="2"/>
      <c r="P242" s="34"/>
      <c r="Q242" s="34"/>
    </row>
    <row r="243" spans="1:15" ht="13.5">
      <c r="A243" s="4"/>
      <c r="M243" s="13"/>
      <c r="N243" s="13"/>
      <c r="O243" s="74" t="s">
        <v>190</v>
      </c>
    </row>
    <row r="244" spans="1:15" ht="13.5">
      <c r="A244" s="4"/>
      <c r="M244" s="13"/>
      <c r="N244" s="13"/>
      <c r="O244" s="14" t="s">
        <v>7</v>
      </c>
    </row>
    <row r="245" spans="1:17" s="34" customFormat="1" ht="13.5">
      <c r="A245" s="4"/>
      <c r="B245" s="1"/>
      <c r="C245" s="1"/>
      <c r="D245" s="1"/>
      <c r="E245" s="1"/>
      <c r="F245" s="1"/>
      <c r="G245" s="1"/>
      <c r="H245" s="1"/>
      <c r="I245" s="1"/>
      <c r="J245" s="1"/>
      <c r="K245" s="1"/>
      <c r="L245" s="1"/>
      <c r="M245" s="13"/>
      <c r="N245" s="13"/>
      <c r="O245" s="13"/>
      <c r="P245" s="1"/>
      <c r="Q245" s="1"/>
    </row>
    <row r="246" spans="1:17" s="34" customFormat="1" ht="13.5">
      <c r="A246" s="4"/>
      <c r="B246" s="1" t="s">
        <v>106</v>
      </c>
      <c r="C246" s="1"/>
      <c r="D246" s="1"/>
      <c r="E246" s="1"/>
      <c r="F246" s="1"/>
      <c r="G246" s="1"/>
      <c r="H246" s="1"/>
      <c r="I246" s="1"/>
      <c r="J246" s="1"/>
      <c r="K246" s="1"/>
      <c r="L246" s="1"/>
      <c r="M246" s="13"/>
      <c r="N246" s="13"/>
      <c r="O246" s="15">
        <v>111725</v>
      </c>
      <c r="P246" s="1"/>
      <c r="Q246" s="1"/>
    </row>
    <row r="247" spans="1:17" s="34" customFormat="1" ht="13.5">
      <c r="A247" s="4"/>
      <c r="B247" s="1" t="s">
        <v>107</v>
      </c>
      <c r="C247" s="1"/>
      <c r="D247" s="1"/>
      <c r="E247" s="1"/>
      <c r="F247" s="1"/>
      <c r="G247" s="1"/>
      <c r="H247" s="1"/>
      <c r="I247" s="1"/>
      <c r="J247" s="1"/>
      <c r="K247" s="1"/>
      <c r="L247" s="1"/>
      <c r="M247" s="13"/>
      <c r="N247" s="13"/>
      <c r="O247" s="15">
        <v>170399</v>
      </c>
      <c r="P247" s="1"/>
      <c r="Q247" s="1"/>
    </row>
    <row r="248" spans="1:17" s="34" customFormat="1" ht="14.25" thickBot="1">
      <c r="A248" s="4"/>
      <c r="B248" s="2" t="s">
        <v>11</v>
      </c>
      <c r="C248" s="1"/>
      <c r="D248" s="1"/>
      <c r="E248" s="1"/>
      <c r="F248" s="1"/>
      <c r="G248" s="1"/>
      <c r="H248" s="1"/>
      <c r="I248" s="1"/>
      <c r="J248" s="1"/>
      <c r="K248" s="1"/>
      <c r="L248" s="1"/>
      <c r="M248" s="13"/>
      <c r="N248" s="13"/>
      <c r="O248" s="40">
        <f>O246+O247</f>
        <v>282124</v>
      </c>
      <c r="P248" s="1"/>
      <c r="Q248" s="1"/>
    </row>
    <row r="249" spans="1:17" s="34" customFormat="1" ht="14.25" thickTop="1">
      <c r="A249" s="4"/>
      <c r="B249" s="1"/>
      <c r="C249" s="1"/>
      <c r="D249" s="1"/>
      <c r="E249" s="1"/>
      <c r="F249" s="1"/>
      <c r="G249" s="1"/>
      <c r="H249" s="1"/>
      <c r="I249" s="1"/>
      <c r="J249" s="1"/>
      <c r="K249" s="1"/>
      <c r="L249" s="1"/>
      <c r="M249" s="13"/>
      <c r="N249" s="13"/>
      <c r="O249" s="14"/>
      <c r="P249" s="1"/>
      <c r="Q249" s="1"/>
    </row>
    <row r="250" spans="1:17" s="34" customFormat="1" ht="13.5">
      <c r="A250" s="4"/>
      <c r="B250" s="2" t="s">
        <v>8</v>
      </c>
      <c r="C250" s="1"/>
      <c r="D250" s="1"/>
      <c r="E250" s="1"/>
      <c r="F250" s="1"/>
      <c r="G250" s="1"/>
      <c r="H250" s="1"/>
      <c r="I250" s="1"/>
      <c r="J250" s="1"/>
      <c r="K250" s="1"/>
      <c r="L250" s="1"/>
      <c r="M250" s="14"/>
      <c r="N250" s="14"/>
      <c r="O250" s="14"/>
      <c r="P250" s="1"/>
      <c r="Q250" s="1"/>
    </row>
    <row r="251" spans="1:15" ht="9.75" customHeight="1">
      <c r="A251" s="4"/>
      <c r="M251" s="14"/>
      <c r="N251" s="14"/>
      <c r="O251" s="14"/>
    </row>
    <row r="252" spans="1:15" ht="13.5">
      <c r="A252" s="4"/>
      <c r="B252" s="1" t="s">
        <v>126</v>
      </c>
      <c r="M252" s="15"/>
      <c r="N252" s="15"/>
      <c r="O252" s="15">
        <v>9147</v>
      </c>
    </row>
    <row r="253" spans="2:15" ht="13.5">
      <c r="B253" s="1" t="s">
        <v>128</v>
      </c>
      <c r="M253" s="15"/>
      <c r="N253" s="15"/>
      <c r="O253" s="15">
        <v>873</v>
      </c>
    </row>
    <row r="254" spans="1:15" ht="13.5">
      <c r="A254" s="11"/>
      <c r="B254" s="1" t="s">
        <v>103</v>
      </c>
      <c r="M254" s="15"/>
      <c r="N254" s="15"/>
      <c r="O254" s="15">
        <v>251696</v>
      </c>
    </row>
    <row r="255" spans="1:15" ht="13.5">
      <c r="A255" s="11"/>
      <c r="B255" s="1" t="s">
        <v>125</v>
      </c>
      <c r="M255" s="15"/>
      <c r="N255" s="15"/>
      <c r="O255" s="15">
        <v>6720</v>
      </c>
    </row>
    <row r="256" spans="1:15" ht="13.5">
      <c r="A256" s="11"/>
      <c r="B256" s="2" t="s">
        <v>9</v>
      </c>
      <c r="M256" s="16"/>
      <c r="N256" s="16"/>
      <c r="O256" s="17">
        <f>SUM(O252:O255)</f>
        <v>268436</v>
      </c>
    </row>
    <row r="257" spans="1:15" ht="9.75" customHeight="1">
      <c r="A257" s="11"/>
      <c r="B257" s="2"/>
      <c r="M257" s="16"/>
      <c r="N257" s="16"/>
      <c r="O257" s="16"/>
    </row>
    <row r="258" spans="1:15" ht="13.5">
      <c r="A258" s="11"/>
      <c r="B258" s="2" t="s">
        <v>10</v>
      </c>
      <c r="M258" s="15"/>
      <c r="N258" s="15"/>
      <c r="O258" s="15"/>
    </row>
    <row r="259" spans="1:15" ht="9.75" customHeight="1">
      <c r="A259" s="11"/>
      <c r="M259" s="15"/>
      <c r="N259" s="15"/>
      <c r="O259" s="15"/>
    </row>
    <row r="260" spans="1:15" ht="13.5">
      <c r="A260" s="11"/>
      <c r="B260" s="1" t="s">
        <v>125</v>
      </c>
      <c r="M260" s="10"/>
      <c r="N260" s="10"/>
      <c r="O260" s="10">
        <v>12876</v>
      </c>
    </row>
    <row r="261" spans="1:15" ht="13.5">
      <c r="A261" s="11"/>
      <c r="B261" s="1" t="s">
        <v>128</v>
      </c>
      <c r="M261" s="10"/>
      <c r="N261" s="10"/>
      <c r="O261" s="10">
        <v>812</v>
      </c>
    </row>
    <row r="262" spans="1:15" ht="13.5">
      <c r="A262" s="11"/>
      <c r="B262" s="2" t="s">
        <v>9</v>
      </c>
      <c r="M262" s="9"/>
      <c r="N262" s="9"/>
      <c r="O262" s="18">
        <f>SUM(O260:O261)</f>
        <v>13688</v>
      </c>
    </row>
    <row r="263" spans="1:15" ht="9.75" customHeight="1">
      <c r="A263" s="11"/>
      <c r="B263" s="2"/>
      <c r="M263" s="9"/>
      <c r="N263" s="9"/>
      <c r="O263" s="19"/>
    </row>
    <row r="264" spans="1:15" ht="14.25" thickBot="1">
      <c r="A264" s="11"/>
      <c r="B264" s="2" t="s">
        <v>11</v>
      </c>
      <c r="M264" s="9"/>
      <c r="N264" s="9"/>
      <c r="O264" s="8">
        <f>+O256+O262</f>
        <v>282124</v>
      </c>
    </row>
    <row r="265" ht="7.5" customHeight="1" thickTop="1">
      <c r="A265" s="11"/>
    </row>
    <row r="266" spans="1:2" ht="13.5">
      <c r="A266" s="11"/>
      <c r="B266" s="1" t="s">
        <v>12</v>
      </c>
    </row>
    <row r="267" ht="13.5">
      <c r="A267" s="11"/>
    </row>
    <row r="268" spans="1:15" ht="13.5">
      <c r="A268" s="4" t="s">
        <v>83</v>
      </c>
      <c r="B268" s="2" t="s">
        <v>84</v>
      </c>
      <c r="C268" s="2"/>
      <c r="D268" s="2"/>
      <c r="E268" s="2"/>
      <c r="F268" s="2"/>
      <c r="G268" s="2"/>
      <c r="H268" s="2"/>
      <c r="I268" s="2"/>
      <c r="J268" s="2"/>
      <c r="K268" s="2"/>
      <c r="L268" s="2"/>
      <c r="M268" s="2"/>
      <c r="N268" s="2"/>
      <c r="O268" s="2"/>
    </row>
    <row r="269" spans="1:15" ht="13.5">
      <c r="A269" s="11"/>
      <c r="B269" s="2"/>
      <c r="C269" s="2"/>
      <c r="D269" s="2"/>
      <c r="E269" s="2"/>
      <c r="F269" s="2"/>
      <c r="G269" s="2"/>
      <c r="H269" s="2"/>
      <c r="I269" s="2"/>
      <c r="J269" s="2"/>
      <c r="K269" s="2"/>
      <c r="L269" s="2"/>
      <c r="M269" s="2"/>
      <c r="N269" s="2"/>
      <c r="O269" s="2"/>
    </row>
    <row r="270" ht="13.5">
      <c r="A270" s="11"/>
    </row>
    <row r="271" ht="13.5">
      <c r="A271" s="11"/>
    </row>
    <row r="272" spans="1:15" ht="13.5">
      <c r="A272" s="4" t="s">
        <v>85</v>
      </c>
      <c r="B272" s="2" t="s">
        <v>13</v>
      </c>
      <c r="C272" s="2"/>
      <c r="D272" s="2"/>
      <c r="E272" s="2"/>
      <c r="F272" s="2"/>
      <c r="G272" s="2"/>
      <c r="H272" s="2"/>
      <c r="I272" s="2"/>
      <c r="J272" s="2"/>
      <c r="K272" s="2"/>
      <c r="L272" s="2"/>
      <c r="M272" s="2"/>
      <c r="N272" s="2"/>
      <c r="O272" s="2"/>
    </row>
    <row r="273" ht="13.5">
      <c r="A273" s="11"/>
    </row>
    <row r="274" ht="13.5">
      <c r="A274" s="11"/>
    </row>
    <row r="276" ht="13.5">
      <c r="A276" s="12"/>
    </row>
    <row r="277" spans="1:15" ht="13.5">
      <c r="A277" s="4" t="s">
        <v>86</v>
      </c>
      <c r="B277" s="2" t="s">
        <v>15</v>
      </c>
      <c r="C277" s="2"/>
      <c r="D277" s="2"/>
      <c r="E277" s="2"/>
      <c r="F277" s="2"/>
      <c r="G277" s="2"/>
      <c r="H277" s="2"/>
      <c r="I277" s="2"/>
      <c r="J277" s="2"/>
      <c r="K277" s="2"/>
      <c r="L277" s="2"/>
      <c r="M277" s="2"/>
      <c r="N277" s="2"/>
      <c r="O277" s="2"/>
    </row>
    <row r="278" ht="13.5">
      <c r="A278" s="11"/>
    </row>
    <row r="280" ht="20.25" customHeight="1">
      <c r="A280" s="11"/>
    </row>
    <row r="281" ht="9" customHeight="1">
      <c r="A281" s="11"/>
    </row>
    <row r="282" spans="1:15" ht="15.75" customHeight="1">
      <c r="A282" s="4" t="s">
        <v>87</v>
      </c>
      <c r="B282" s="2" t="s">
        <v>88</v>
      </c>
      <c r="C282" s="2"/>
      <c r="D282" s="2"/>
      <c r="E282" s="2"/>
      <c r="F282" s="2"/>
      <c r="G282" s="2"/>
      <c r="H282" s="2"/>
      <c r="I282" s="2"/>
      <c r="J282" s="2"/>
      <c r="K282" s="2"/>
      <c r="L282" s="2"/>
      <c r="M282" s="2"/>
      <c r="N282" s="2"/>
      <c r="O282" s="2"/>
    </row>
    <row r="283" spans="1:15" ht="13.5">
      <c r="A283" s="11"/>
      <c r="B283" s="2"/>
      <c r="C283" s="2"/>
      <c r="D283" s="2"/>
      <c r="E283" s="2"/>
      <c r="F283" s="2"/>
      <c r="G283" s="2"/>
      <c r="H283" s="2"/>
      <c r="I283" s="2"/>
      <c r="J283" s="2"/>
      <c r="K283" s="2"/>
      <c r="L283" s="2"/>
      <c r="M283" s="2"/>
      <c r="N283" s="2"/>
      <c r="O283" s="2"/>
    </row>
    <row r="284" spans="1:15" ht="13.5">
      <c r="A284" s="11"/>
      <c r="B284" s="2" t="s">
        <v>98</v>
      </c>
      <c r="C284" s="2"/>
      <c r="D284" s="2"/>
      <c r="E284" s="2"/>
      <c r="F284" s="2"/>
      <c r="G284" s="2"/>
      <c r="H284" s="2"/>
      <c r="I284" s="2"/>
      <c r="J284" s="31"/>
      <c r="K284" s="31"/>
      <c r="L284" s="38"/>
      <c r="M284" s="2"/>
      <c r="N284" s="2"/>
      <c r="O284" s="2"/>
    </row>
    <row r="285" spans="2:17" ht="13.5">
      <c r="B285" s="2"/>
      <c r="C285" s="2"/>
      <c r="D285" s="2"/>
      <c r="E285" s="2"/>
      <c r="F285" s="2"/>
      <c r="G285" s="2"/>
      <c r="H285" s="2"/>
      <c r="I285" s="2"/>
      <c r="J285" s="31"/>
      <c r="K285" s="31"/>
      <c r="L285" s="31"/>
      <c r="M285" s="2"/>
      <c r="N285" s="2"/>
      <c r="O285" s="2"/>
      <c r="P285" s="2"/>
      <c r="Q285" s="2"/>
    </row>
    <row r="286" spans="1:12" ht="13.5">
      <c r="A286" s="11"/>
      <c r="J286" s="31"/>
      <c r="K286" s="31"/>
      <c r="L286" s="31"/>
    </row>
    <row r="287" spans="1:12" ht="13.5">
      <c r="A287" s="11"/>
      <c r="J287" s="26"/>
      <c r="K287" s="26"/>
      <c r="L287" s="26"/>
    </row>
    <row r="288" spans="1:12" ht="13.5">
      <c r="A288" s="11"/>
      <c r="J288" s="26"/>
      <c r="K288" s="26"/>
      <c r="L288" s="26"/>
    </row>
    <row r="289" spans="1:15" ht="41.25">
      <c r="A289" s="11"/>
      <c r="L289" s="34" t="s">
        <v>191</v>
      </c>
      <c r="M289" s="26"/>
      <c r="N289" s="26"/>
      <c r="O289" s="34" t="s">
        <v>192</v>
      </c>
    </row>
    <row r="290" spans="1:15" ht="13.5">
      <c r="A290" s="11"/>
      <c r="L290" s="6" t="s">
        <v>7</v>
      </c>
      <c r="M290" s="26"/>
      <c r="N290" s="26"/>
      <c r="O290" s="6" t="s">
        <v>7</v>
      </c>
    </row>
    <row r="291" spans="1:15" ht="13.5">
      <c r="A291" s="11"/>
      <c r="L291" s="6"/>
      <c r="M291" s="26"/>
      <c r="N291" s="26"/>
      <c r="O291" s="6"/>
    </row>
    <row r="292" spans="1:15" ht="13.5">
      <c r="A292" s="11"/>
      <c r="B292" s="1" t="s">
        <v>89</v>
      </c>
      <c r="L292" s="10">
        <f>+'CIS '!E37</f>
        <v>529364.7573356004</v>
      </c>
      <c r="M292" s="26"/>
      <c r="N292" s="26"/>
      <c r="O292" s="10">
        <f>+'CIS '!I40</f>
        <v>7577764.375208617</v>
      </c>
    </row>
    <row r="293" spans="1:15" ht="13.5">
      <c r="A293" s="11"/>
      <c r="B293" s="1" t="s">
        <v>104</v>
      </c>
      <c r="L293" s="10">
        <v>110000</v>
      </c>
      <c r="M293" s="26"/>
      <c r="N293" s="26"/>
      <c r="O293" s="10">
        <f>+L293</f>
        <v>110000</v>
      </c>
    </row>
    <row r="294" spans="1:15" ht="13.5">
      <c r="A294" s="11"/>
      <c r="B294" s="1" t="s">
        <v>99</v>
      </c>
      <c r="L294" s="39">
        <f>+L292/L293*100</f>
        <v>481.24068848690945</v>
      </c>
      <c r="M294" s="39" t="e">
        <f>+M292/M293*100</f>
        <v>#DIV/0!</v>
      </c>
      <c r="N294" s="39" t="e">
        <f>+N292/N293*100</f>
        <v>#DIV/0!</v>
      </c>
      <c r="O294" s="39">
        <f>+O292/O293*100</f>
        <v>6888.876704735107</v>
      </c>
    </row>
    <row r="295" spans="1:12" ht="13.5">
      <c r="A295" s="11"/>
      <c r="J295" s="26"/>
      <c r="K295" s="26"/>
      <c r="L295" s="26"/>
    </row>
    <row r="296" spans="1:12" ht="13.5">
      <c r="A296" s="11"/>
      <c r="B296" s="2" t="s">
        <v>100</v>
      </c>
      <c r="J296" s="9"/>
      <c r="K296" s="9"/>
      <c r="L296" s="9"/>
    </row>
    <row r="297" spans="1:12" ht="13.5">
      <c r="A297" s="11"/>
      <c r="J297" s="26"/>
      <c r="K297" s="26"/>
      <c r="L297" s="26"/>
    </row>
    <row r="298" spans="1:15" ht="41.25">
      <c r="A298" s="11"/>
      <c r="L298" s="34" t="s">
        <v>191</v>
      </c>
      <c r="M298" s="26"/>
      <c r="N298" s="26"/>
      <c r="O298" s="34" t="s">
        <v>192</v>
      </c>
    </row>
    <row r="299" spans="1:15" ht="13.5">
      <c r="A299" s="11"/>
      <c r="L299" s="6" t="s">
        <v>7</v>
      </c>
      <c r="M299" s="26"/>
      <c r="N299" s="26"/>
      <c r="O299" s="6" t="s">
        <v>7</v>
      </c>
    </row>
    <row r="300" spans="1:15" ht="13.5">
      <c r="A300" s="11"/>
      <c r="L300" s="6"/>
      <c r="M300" s="26"/>
      <c r="N300" s="26"/>
      <c r="O300" s="6"/>
    </row>
    <row r="301" spans="1:15" ht="13.5">
      <c r="A301" s="11"/>
      <c r="B301" s="1" t="s">
        <v>89</v>
      </c>
      <c r="L301" s="10">
        <f>+'CIS '!E37</f>
        <v>529364.7573356004</v>
      </c>
      <c r="M301" s="26"/>
      <c r="N301" s="26"/>
      <c r="O301" s="10">
        <f>+'CIS '!I37</f>
        <v>7577764.375208617</v>
      </c>
    </row>
    <row r="302" spans="1:15" ht="13.5">
      <c r="A302" s="11"/>
      <c r="L302" s="10"/>
      <c r="M302" s="26"/>
      <c r="N302" s="26"/>
      <c r="O302" s="10"/>
    </row>
    <row r="303" spans="1:15" ht="13.5">
      <c r="A303" s="11"/>
      <c r="B303" s="1" t="s">
        <v>104</v>
      </c>
      <c r="L303" s="10">
        <v>110000</v>
      </c>
      <c r="M303" s="26"/>
      <c r="N303" s="26"/>
      <c r="O303" s="10">
        <f>+L303</f>
        <v>110000</v>
      </c>
    </row>
    <row r="304" spans="1:15" ht="13.5">
      <c r="A304" s="11"/>
      <c r="B304" s="1" t="s">
        <v>186</v>
      </c>
      <c r="L304" s="77">
        <v>10487</v>
      </c>
      <c r="M304" s="78"/>
      <c r="N304" s="78"/>
      <c r="O304" s="77">
        <v>14536</v>
      </c>
    </row>
    <row r="305" spans="1:14" ht="13.5">
      <c r="A305" s="11"/>
      <c r="B305" s="1" t="s">
        <v>188</v>
      </c>
      <c r="M305" s="26"/>
      <c r="N305" s="26"/>
    </row>
    <row r="306" spans="1:15" ht="13.5">
      <c r="A306" s="11"/>
      <c r="B306" s="1" t="s">
        <v>187</v>
      </c>
      <c r="L306" s="25">
        <f>+L303+L304</f>
        <v>120487</v>
      </c>
      <c r="M306" s="26"/>
      <c r="N306" s="26"/>
      <c r="O306" s="25">
        <f>SUM(O303:O304)</f>
        <v>124536</v>
      </c>
    </row>
    <row r="307" spans="1:15" ht="13.5">
      <c r="A307" s="11"/>
      <c r="L307" s="76"/>
      <c r="M307" s="75"/>
      <c r="N307" s="75"/>
      <c r="O307" s="76"/>
    </row>
    <row r="308" spans="1:15" ht="13.5">
      <c r="A308" s="11"/>
      <c r="B308" s="1" t="s">
        <v>185</v>
      </c>
      <c r="L308" s="39">
        <f>+L301/L306*100</f>
        <v>439.35425177454863</v>
      </c>
      <c r="M308" s="39" t="e">
        <f>+M301/M306*100</f>
        <v>#DIV/0!</v>
      </c>
      <c r="N308" s="39" t="e">
        <f>+N301/N306*100</f>
        <v>#DIV/0!</v>
      </c>
      <c r="O308" s="39">
        <f>+O301/O306*100</f>
        <v>6084.798271350145</v>
      </c>
    </row>
    <row r="310" ht="13.5">
      <c r="A310" s="11"/>
    </row>
    <row r="312" ht="13.5">
      <c r="A312" s="11"/>
    </row>
    <row r="313" ht="13.5">
      <c r="A313" s="11"/>
    </row>
    <row r="314" ht="13.5">
      <c r="A314" s="11"/>
    </row>
    <row r="315" ht="13.5">
      <c r="A315" s="11"/>
    </row>
    <row r="316" ht="13.5">
      <c r="A316" s="11"/>
    </row>
    <row r="317" ht="13.5">
      <c r="A317" s="11"/>
    </row>
    <row r="318" ht="13.5">
      <c r="A318" s="11"/>
    </row>
    <row r="319" ht="13.5">
      <c r="A319" s="11"/>
    </row>
    <row r="320" ht="13.5">
      <c r="A320" s="11"/>
    </row>
    <row r="321" ht="13.5">
      <c r="A321" s="11"/>
    </row>
    <row r="322" ht="13.5">
      <c r="A322" s="11"/>
    </row>
    <row r="323" ht="13.5">
      <c r="A323" s="11"/>
    </row>
    <row r="324" ht="13.5">
      <c r="A324" s="11"/>
    </row>
    <row r="325" ht="13.5">
      <c r="A325" s="11"/>
    </row>
    <row r="326" ht="13.5">
      <c r="A326" s="11"/>
    </row>
    <row r="327" ht="13.5">
      <c r="A327" s="11"/>
    </row>
    <row r="328" ht="13.5">
      <c r="A328" s="11"/>
    </row>
    <row r="329" ht="13.5">
      <c r="A329" s="11"/>
    </row>
    <row r="330" ht="13.5">
      <c r="A330" s="11"/>
    </row>
    <row r="331" ht="13.5">
      <c r="A331" s="11"/>
    </row>
    <row r="332" ht="13.5">
      <c r="A332" s="11"/>
    </row>
    <row r="333" ht="13.5">
      <c r="A333" s="11"/>
    </row>
    <row r="334" ht="13.5">
      <c r="A334" s="11"/>
    </row>
    <row r="335" ht="13.5">
      <c r="A335" s="11"/>
    </row>
    <row r="336" ht="13.5">
      <c r="A336" s="11"/>
    </row>
    <row r="337" ht="13.5">
      <c r="A337" s="11"/>
    </row>
    <row r="338" ht="13.5">
      <c r="A338" s="11"/>
    </row>
    <row r="339" ht="13.5">
      <c r="A339" s="11"/>
    </row>
    <row r="340" ht="13.5">
      <c r="A340" s="11"/>
    </row>
    <row r="341" ht="13.5">
      <c r="A341" s="11"/>
    </row>
    <row r="342" ht="13.5">
      <c r="A342" s="11"/>
    </row>
    <row r="343" ht="13.5">
      <c r="A343" s="11"/>
    </row>
    <row r="344" ht="13.5">
      <c r="A344" s="11"/>
    </row>
    <row r="345" ht="13.5">
      <c r="A345" s="11"/>
    </row>
    <row r="346" ht="13.5">
      <c r="A346" s="11"/>
    </row>
    <row r="347" ht="13.5">
      <c r="A347" s="11"/>
    </row>
    <row r="348" ht="13.5">
      <c r="A348" s="11"/>
    </row>
    <row r="349" ht="13.5">
      <c r="A349" s="11"/>
    </row>
    <row r="350" ht="13.5">
      <c r="A350" s="11"/>
    </row>
  </sheetData>
  <sheetProtection/>
  <printOptions/>
  <pageMargins left="0.75" right="0.5" top="0.5" bottom="0.75" header="0.5" footer="0.5"/>
  <pageSetup firstPageNumber="5" useFirstPageNumber="1" horizontalDpi="1200" verticalDpi="1200" orientation="portrait" scale="93" r:id="rId2"/>
  <rowBreaks count="5" manualBreakCount="5">
    <brk id="43" max="14" man="1"/>
    <brk id="92" max="12" man="1"/>
    <brk id="233" max="14" man="1"/>
    <brk id="281" max="14" man="1"/>
    <brk id="308"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Kinsteel Bhd</dc:creator>
  <cp:keywords/>
  <dc:description/>
  <cp:lastModifiedBy>1</cp:lastModifiedBy>
  <cp:lastPrinted>2008-11-28T01:35:04Z</cp:lastPrinted>
  <dcterms:created xsi:type="dcterms:W3CDTF">2002-08-07T01:46:42Z</dcterms:created>
  <dcterms:modified xsi:type="dcterms:W3CDTF">2008-11-28T01:36:59Z</dcterms:modified>
  <cp:category/>
  <cp:version/>
  <cp:contentType/>
  <cp:contentStatus/>
</cp:coreProperties>
</file>